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255" windowWidth="26745" windowHeight="1227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'Лист1'!$3:$6</definedName>
    <definedName name="_xlnm.Print_Area" localSheetId="0">'Лист1'!$A$1:$P$201</definedName>
  </definedNames>
  <calcPr fullCalcOnLoad="1"/>
</workbook>
</file>

<file path=xl/sharedStrings.xml><?xml version="1.0" encoding="utf-8"?>
<sst xmlns="http://schemas.openxmlformats.org/spreadsheetml/2006/main" count="218" uniqueCount="192">
  <si>
    <t>Федеральная целевая программа "Снижение рисков и смягчение последствий чрезвычайных ситуаций природного и техногенного характера в Российской Федерации до 2015 года"</t>
  </si>
  <si>
    <t xml:space="preserve">Федеральная целевая программа "Развитие транспортной системы  России (2010-2015 годы)", подпрограмма "Автомобильные дороги" </t>
  </si>
  <si>
    <t>Росавтодор</t>
  </si>
  <si>
    <t>Строительство и реконструкция федеральных автомобильных дорог</t>
  </si>
  <si>
    <t xml:space="preserve">ФКУ "Управление автомобильной магистрали Москва-Бобруйск Федерального дорожного агенства", г.Калуга </t>
  </si>
  <si>
    <t>Федеральная целевая программа "Чистая вода"                       на 2011-2017 годы</t>
  </si>
  <si>
    <t>Строительство газовых сетей и водопроводов</t>
  </si>
  <si>
    <t>Подпрограмма "Обеспечение жильем молодых семей"</t>
  </si>
  <si>
    <t>Минспорттуризм России</t>
  </si>
  <si>
    <t>Развитие приоритетных отраслей сельского хозяйства</t>
  </si>
  <si>
    <t>Федеральная целевая программа "Социальное развитие села до 2013 года"</t>
  </si>
  <si>
    <t>в том числе: молодых семей и молодых специалистов</t>
  </si>
  <si>
    <t>Реконструкция и строительство систем водоснабжения в сельской местности</t>
  </si>
  <si>
    <t xml:space="preserve">МАШИНОСТРОЕНИЕ                                                                                </t>
  </si>
  <si>
    <t>Роскосмос</t>
  </si>
  <si>
    <t xml:space="preserve">Федеральна целевая программа "Пожарная безопасность в Российской Федерации на период до 2012 года"
</t>
  </si>
  <si>
    <t>ЗДРАВООХРАНЕНИЕ И СПОРТ</t>
  </si>
  <si>
    <t xml:space="preserve">Государственная программа развития сельского хозяйства и регулирования рынков сельскохозяйственной продукции, сырья и продовольствия на 2008-2012 годы </t>
  </si>
  <si>
    <t>Подпрограмма "Выполнение государственных обязательств по обеспечению жильем категорий граждан, установленных федеральным законодательством"</t>
  </si>
  <si>
    <t>Объект введен в эксплуатацию.</t>
  </si>
  <si>
    <t>Развитие сети образовательных уреждений в сельской местности</t>
  </si>
  <si>
    <t>Федеральная целевая программа "Преодоление последствий радиационных аварий на период до 2015 года"</t>
  </si>
  <si>
    <t xml:space="preserve">Федеральное государственное бюджетное образовательное учреждение высшего профессионального образования "Национальный исследовательский ядерный университет "МИФИ", филиал в г.Обнинске. </t>
  </si>
  <si>
    <t>Подпрограмма "Стимулирование программ развития жилищного строительства субъектов Российской Федерации"</t>
  </si>
  <si>
    <t>Устойчивое развитие сельских территорий</t>
  </si>
  <si>
    <t>Федеральная целевая  программа  "Научные и научно-педагогические кадры инновационной России"на 2009 - 2013 годы"</t>
  </si>
  <si>
    <t>Федеральная целевая программа "Развитие телерадиовещания в Российской Федерации на 2009-2015 годы"</t>
  </si>
  <si>
    <t>Роспечать</t>
  </si>
  <si>
    <t>НЕПРОГРАММНАЯ ЧАСТЬ</t>
  </si>
  <si>
    <t>Федеральная целевая программа "Обеспечение ядерной и радиационной безопасности на 2008 год и на период до 2015 года"</t>
  </si>
  <si>
    <t xml:space="preserve">Федеральная целевая программа "Исследования и разработки по приоритетным направлениям развития научно-технологического комплекса России на 2007-2012 годы" </t>
  </si>
  <si>
    <t>Федеральная целевая программа развития образования на 2011-2015 годы</t>
  </si>
  <si>
    <t>Федеральная целевая программа "Повышение безопасности дорожного движения в 2006-2012 годах"</t>
  </si>
  <si>
    <t>Бюджеты МО</t>
  </si>
  <si>
    <t>БЕЗОПАСНОСТЬ</t>
  </si>
  <si>
    <t>Обеспечение жильем северян, военнослужащих, уволенных в запас, ликвидаторов, беженцев, переселенцев</t>
  </si>
  <si>
    <t>Наименование: разлела,  федеральной целевой программы (ФЦП),  подпрограммы (направления), заказчика ФЦП, объекта, мероприятия</t>
  </si>
  <si>
    <t>Реконструкция мелиоративных систем на территории Калужской области</t>
  </si>
  <si>
    <t>тыс. рублей</t>
  </si>
  <si>
    <t>Профи-нансировано</t>
  </si>
  <si>
    <t>в % к преду-смотренному на год</t>
  </si>
  <si>
    <t>Достижение финансовой устойчивости сельского хозяйства</t>
  </si>
  <si>
    <t>КУЛЬТУРА</t>
  </si>
  <si>
    <t xml:space="preserve">Субсидии на улучшение жилищных условий граждан, проживающих в сельской местности </t>
  </si>
  <si>
    <t>Строительство объектов газоснабжения в сельской местности</t>
  </si>
  <si>
    <t>в % к преду-смотренному          на год</t>
  </si>
  <si>
    <t>в том числе:</t>
  </si>
  <si>
    <t>Федеральная целевая программа "Развитие судебной системы России" на 2007-2012 годы</t>
  </si>
  <si>
    <t>Следственный комитет Российской Федерации</t>
  </si>
  <si>
    <t>Следственное управление Следственного комитета Российской Федерации по Калужской области, г. Калуга</t>
  </si>
  <si>
    <t>ФКУ "Федеральное управление автомобильных дорог "Центральная Россия" Федерального дорожного агентства", г. Москва</t>
  </si>
  <si>
    <t xml:space="preserve">Строительство и реконструкция автодорог общего пользования </t>
  </si>
  <si>
    <t>Федеральный бюджет</t>
  </si>
  <si>
    <t xml:space="preserve">лимит </t>
  </si>
  <si>
    <t>Областной бюджет</t>
  </si>
  <si>
    <t>Всего</t>
  </si>
  <si>
    <t>ОБРАЗОВАНИЕ</t>
  </si>
  <si>
    <t>ЦЕНТРАЛЬНЫЕ ОРГАНИЗАЦИИ</t>
  </si>
  <si>
    <t>ДОРОЖНОЕ ХОЗЯЙСТВО</t>
  </si>
  <si>
    <t>АГРОПРОМЫШЛЕННЫЙ  КОМПЛЕКС</t>
  </si>
  <si>
    <t>Федеральная целевая программа "Развитие физической культуры и спорта в Российской Федерации на 2006-2015 годы"</t>
  </si>
  <si>
    <t>Прочие источники</t>
  </si>
  <si>
    <t>Федеральная целевая программа "Развитие гражданской авиационной техники России на 2002-2010 годы и на период до 2015 года"</t>
  </si>
  <si>
    <t xml:space="preserve">ФГУП "Обнинское научно-производственное предприятие "Технология", г.Обнинск           </t>
  </si>
  <si>
    <t>ЭЛЕКТРОЭНЕРГЕТИКА</t>
  </si>
  <si>
    <t xml:space="preserve">Федеральная целевая программа "Ядерные энерготехнологии нового поколения на период 2010-2015 годы и на перспективу до 2020 года" </t>
  </si>
  <si>
    <t xml:space="preserve">В С Е Г О </t>
  </si>
  <si>
    <t xml:space="preserve">МЧС России </t>
  </si>
  <si>
    <t>НИОКР</t>
  </si>
  <si>
    <t>Прочие расходы</t>
  </si>
  <si>
    <t>ЖИЛИЩНО-КОММУНАЛЬНОЕ ХОЗЯЙСТВО</t>
  </si>
  <si>
    <t>Федеральная целевая программа "Жилище" на 2011-2015 годы</t>
  </si>
  <si>
    <t xml:space="preserve">Федеральная целевая программа "Сохранение и восстановление плодородия почв земель сельскохозяйственного назначения и агроландшафтов как национального достояния России на 2006 - 2010 годы и на период до 2013 года" </t>
  </si>
  <si>
    <t>"Федеральная космическая программа России на 2006 - 2015 годы"</t>
  </si>
  <si>
    <t>Минобрнауки России</t>
  </si>
  <si>
    <t>Минздравсоцразвития России, УФСИН России</t>
  </si>
  <si>
    <t>Минрегион России</t>
  </si>
  <si>
    <t>Минпромторг России</t>
  </si>
  <si>
    <t>Роскосмос, Минпромторг России</t>
  </si>
  <si>
    <t>Росатом</t>
  </si>
  <si>
    <t>Минсельхоз России</t>
  </si>
  <si>
    <t>ФГУП "ГНЦ РФ - Физико-энергетический институт им.А.И.Лейпунского", г.Обнинск</t>
  </si>
  <si>
    <t>Лимит на 2012 год</t>
  </si>
  <si>
    <t>Федеральная целевая программа "Развитие электронной компонентной базы и радиоэлектроники" на 2008 - 2015 годы</t>
  </si>
  <si>
    <t>Научно-исследовательские работы по различным направлениям.</t>
  </si>
  <si>
    <t>Филиал ФГУП "НИФХИ им. Л.Я. Карпова", г. Обнинск</t>
  </si>
  <si>
    <t>Проведение исследований с использованием уникальных стендов и установок, а также уникальных объектов научной инфраструктуры, научных организаций и образовательных учреждений высшего профессионального образования.</t>
  </si>
  <si>
    <t>Проведение научных исследований коллективами научно-образовательных центров.</t>
  </si>
  <si>
    <t>Филиал ФГУП "Научно-производственный центр автоматики и приборостроения имени академика Н.А.Пилюгина" - "Сосенский приборостроительный завод", г.Сосенский</t>
  </si>
  <si>
    <t>Федеральная целевая программа "Культура России (2012-2018 годы)"</t>
  </si>
  <si>
    <t xml:space="preserve"> Храм Казанской Иконы Божией Матери, г. Малоярославец, пл. Ленина. Проведение ремонтно-реставрационных работ.</t>
  </si>
  <si>
    <t>МВД России</t>
  </si>
  <si>
    <t>Строительство пожарного депо</t>
  </si>
  <si>
    <t>Проведены научные разработки по  двум темам: разработка научных основ использования прогрессивных энергосберегающих технологий выращивания зерновых, зернофуражных, кормовых культур и картофеля, адаптивных к условиям Калужской области; разработка способов высокоэффективного экологически безопасного применения новейших средств защиты растений и повышения плодородия почвы в региональных технологиях выращивания сельскохозяйственных культур.</t>
  </si>
  <si>
    <t>Федеральная целевая программа "Развитие оборонно-промышленного комплекса Российской Федерации на 2007-2010 годы и на период до 2015 года"</t>
  </si>
  <si>
    <t>Средства направлялись на выплату субсидий сельскохозяйственным организациям на поддержку племенного животноводства, на  компенсацию части затрат на приобретение элитных семян сельскохозяйственных культур.</t>
  </si>
  <si>
    <t>Мероприятия по обеспечению жильём федеральных государственных гражданских служащих</t>
  </si>
  <si>
    <t>Строительство физкультурно-оздоровительного комплекса с универсальным спортивным залом и плавательным бассейном по адресу: г. Киров, ул. Ленина</t>
  </si>
  <si>
    <t xml:space="preserve">Российская академия наук </t>
  </si>
  <si>
    <t>Федеральное государственное бюджетное учреждение науки Геофизическая служба Российской академии наук, г. Обнинск, Калужская область</t>
  </si>
  <si>
    <t>Минздрав России</t>
  </si>
  <si>
    <t xml:space="preserve"> - техническое перевооружение комплекса больших физических стендов для моделирования реакторов на быстрых нейтронах и их топливных циклов</t>
  </si>
  <si>
    <t xml:space="preserve"> - техническое перевооружение комплекса электростатических ускорителей</t>
  </si>
  <si>
    <t>Реконструкция и расширение зданий военного городка в поселке Грабцево под областную инфекционную больницу на 125 коек в г. Калуге</t>
  </si>
  <si>
    <t>ВОДНОЕ ХОЗЯЙСТВО</t>
  </si>
  <si>
    <t>Федеральная целевая программа "Развитие водохозяйственного комплекса Российской Федерации в 2012-2020 годах"</t>
  </si>
  <si>
    <t>Росводресурсы</t>
  </si>
  <si>
    <t>Реконструкция гидротехнических сооружений Кировского нижнего водохранилища. 1 пусковой комплекс</t>
  </si>
  <si>
    <t>Реструктуризация сети учреждений среднего профессионального образования</t>
  </si>
  <si>
    <t>Развитие материально-технической базы учреждений начального и среднего профессионального образования</t>
  </si>
  <si>
    <t xml:space="preserve">Капитальный ремонт гидротехнических сооружений </t>
  </si>
  <si>
    <t>Долгосрочная государственная программа изучения недр и воспроизводства минерально-сырьевой базы России на основе баланса потребления и воспроизводства минерального сырья</t>
  </si>
  <si>
    <t>Минприроды России, Роснедра</t>
  </si>
  <si>
    <t>НЕДРОПОЛЬЗОВАНИЕ</t>
  </si>
  <si>
    <t>Введена в эксплуатацию общеобразовательная школа в д. Теребень Хвастовичского района на 132 уч. места.</t>
  </si>
  <si>
    <t>Гидрогеологические, инженерно-геологические и геоэкологические съемки</t>
  </si>
  <si>
    <t>Воспроизводство минерально-сырьевой базы</t>
  </si>
  <si>
    <t>Мониторинг геологической среды и охрана недр</t>
  </si>
  <si>
    <t xml:space="preserve">ФГУП "Российская телевизионная и радиовещательная сеть", филиал РТРС "Калужский ОРТПЦ" </t>
  </si>
  <si>
    <t>Ведутся строительно-монтажные работы.</t>
  </si>
  <si>
    <t>Государственная программа Российской Федерации "Энергосбережение и повышение энергетической эффективности на период до 2020 года"</t>
  </si>
  <si>
    <t>Внедрение энергосберегающих технологий и оборудования в сфере жилищно-коммунального хозяйства, на объектах капитального и жилищного строительства</t>
  </si>
  <si>
    <t>Разработка и внедрение индикативной системы оценки реализации энергосберегающих проектов и мероприятий на территории Калужской области</t>
  </si>
  <si>
    <t>Проведение энергетических обследований объектов, находящихся в государственной муниципальной  и собственности</t>
  </si>
  <si>
    <t xml:space="preserve">Создание региональных обучающих центров энергетической эффективности </t>
  </si>
  <si>
    <t>Минэнерго России</t>
  </si>
  <si>
    <t>Мероприятия по обеспечению жильем прокуроров и следователей</t>
  </si>
  <si>
    <t xml:space="preserve">Велись отделочные работы в главном корпусе, на пищеблоке, в прачечной, в хозяйственном корпусе, закуплено оборудование для трансформаторной подстанции, очистных сооружений, дренажной и водопроводной насосных станций. Выполнена подъездная дорога со стороны очистных сооружений. 
</t>
  </si>
  <si>
    <t>Итоги финансирования мероприятий федеральных целевых программ на территории Калужской области в 2012 году</t>
  </si>
  <si>
    <t>Реконструкция зданий по ул. Баррикад, д. 172 в г. Калуге под Государственный архив Калужской области</t>
  </si>
  <si>
    <t>НИОКР, в том числе: разработка модульной комплексной системы глубокой очистки и обеззараживания природных вод на основе нового класса наноструктурных мембранных фильтрующих материалов и модифицированных природных сорбентов; разработка технологии производства сырья для получения радиофармакологических препаратов и другие.</t>
  </si>
  <si>
    <t>Выполнялись научные исследования, направленные на сохранение и развитие кадрового потенциала государственного научно-технического сектора и адресного финансового обеспечения исследования и разработок, осуществляемых молодыми учеными, аспирантами и студентами как самостоятельно, так и под руководством ведущих ученых России.</t>
  </si>
  <si>
    <t>Выполнены следующие работы: утеплены фасады, смонтированы перегородки, установлены окна, установлена котельная и др. Срок окончания строительства - ноябрь 2013 года.</t>
  </si>
  <si>
    <t>За счет средств федерального бюджета осуществлялось строительство сети цифрового наземного телевизионного вещания Калужской области. За счет средств филиала РТРС "Калужский ОРТПЦ" были выполнены: оформление земельных участков; оплата услуг по технологическому присоединению к электрическим сетям и выполнение ТУ по присоединению; ремонтно-восстановительные работы на антенно-мачтовых сооружениях; обследование антенно-мачтовых сооружений.</t>
  </si>
  <si>
    <t>Строительство спортивного центра с плавательным бассейном и крытым ледовым катком на земельном участке по ул. Маяковского 103 Б в г. Людиново Калужской области</t>
  </si>
  <si>
    <t xml:space="preserve">Задержка строительства вызвана нарушениями сроков поставки металлоконструкций по вине поставщика, ведется соответствующая претензионная работа с поставщиком в соответствии с законодательством Российской Федерации. </t>
  </si>
  <si>
    <t>Строительство спортивного комплекса в г. Обнинске по пр.Ленина, , в том числе изготовление проектно-сметной документации</t>
  </si>
  <si>
    <t>Гражданам, признанным в установленном порядке вынужденными переселенцами, выдано 92 государственных жилищных сертификатов (реализовано 75); гражданам, выехавшим из районов Крайнего Севера и приравненных к ним местностей, выдан 1 государственный жилищный сертификат (реализован 1); гражданам, подвергшимся радиационному воздействию вследствие катастрофы на Чернобыльской АЭС, выдано 82 государственных жилищных сертификатов (реализовано 41); обеспечение жилыми помещениями граждан, уволенных с военной службы, и приравненных к ним лиц - выдано 52 свидетельства (приобретено 34 квартир).</t>
  </si>
  <si>
    <t>Реконструкция стадиона ГБОУ ДОД КО "ОСДЮСШОР "Юность" (3-й и 4-й этапы), 2 этап строительства</t>
  </si>
  <si>
    <t>Осуществлялась реализация проектов: "Комплексная малоэтажная застройка в д. Яглово г. Калуга", в том числе: дороги, II этап строительства внутриплощадочной инфраструктуры; "Комплексная малоэтажная застройка в п. Ферзиково Калужской области"; "Школа на 630 учащихся в с. Воскресенское Ферзиковского района"; "Строительство первой очереди поселка площадью 13,25 га в районе деревни Белкино г. Обнинска Калужской области, включая инженерную инфраструктуру"; "Строительство объектов инженерной инфраструктуры микрорайона "Правгород" в городе Калуге. Реконструкция существующих тепловых сетей и прокладка новых трубопроводов теплоснабжения. Устройство блочно-модульных ЦТП" (введено в эксплуатацию); "Малоэтажная застройка в д. Желудовка СП "п. Детчино" Малоярославецкого района".</t>
  </si>
  <si>
    <t>В 2012 году улучшили свои жилищные условия 274 молодые семьи за счет средств, выделенных в 2011 году, и 152 молодые семьи за счет средств, выделенных в 2012 году (реализация началась в 3 квартале 2012 года). Дополнительные социальные выплаты получили: при рождении ребенка - 16 молодых семей, для возмещения части процентной ставки - 167 молодых семей.</t>
  </si>
  <si>
    <t>По объекту "Строительство водоснабжения в с. Березичи Козельского района Калужской области" выполнены работы по устройству фундаментов под водонапорную башню, приобретена конструкция водонапорной башни, приобретены 4 емкости объемом 25 куб.м., проложены трубы d=160мм - 1200 п.м. По объекту "Водоснабжение  д. Рыляки Юхновского район" выполнены работы по монтажу водонапорной башни, пожарных резервуаров V=27 м3 – 20 шт, пожарных резервуаров V=54 м3 – 6 шт, по укладке трубопроводов из полиэтиленовых труб d=100 - 1295 п.м и диаметром 65 - 1192 п.м. По объекту "Очистные сооружения Думиничского района пос. Новослободск" - проведены пуско-наладочные работы, объект введён в эксплуатацию. Осуществлялся капитальный ремонт объектов ВКХ муниципальной собственности, отремонтировано более 80 км водопроводных сетей.</t>
  </si>
  <si>
    <t>Разработка топливно-энергетического баланса Калужской области</t>
  </si>
  <si>
    <t xml:space="preserve">Установка приборов учета и регулирования потребления энер-гетических ресурсов на вводе в многоквартирные дома </t>
  </si>
  <si>
    <t>Экономия средств федерального бюджета образовалась  в результате проведения конкурсных процедур.</t>
  </si>
  <si>
    <t>Средства федерального бюджета - образовалась экономия в результате проведения конкурсных процедур. Средства областного бюджета - по результатам конкурсных процедур заключены контракты на сумму 8857,1 тыс. рублей, подрядчиками выполнены работы, которые не профинансированы в 2012 году, образовалась кредиторская задолженность.</t>
  </si>
  <si>
    <t>По результатам конкурсных процедур заключен контракт на сумму 790,9 тыс. рублей, который будет оплачен в 2013 году.</t>
  </si>
  <si>
    <t>По результатам конкурсных процедур заключен контракт на сумму 1000,0 тыс. рублей, который будет оплачен в 2013 году.</t>
  </si>
  <si>
    <t>По результатам конкурсных процедур заключен контракт на сумму 28430,0 тыс. рублей, который будет оплачен в 2013 году.</t>
  </si>
  <si>
    <t>Завершено строительство здания пожарного депо на 4 машино-выезда в с. Перемышль, ул. Генерала Трубникова, 13, которое осуществлялось за счет средств федерального бюджета. За счет средств областного бюджета приобреталось оборудование для газодымозащитной службы и пожарная автоцистерна.</t>
  </si>
  <si>
    <t>Введено в эксплуатацию три объекта газификации протяженностью 8,5 км, в том числе: "Распределительные газопроводы в д. Жильково (3-я очередь строительства) Ульяновского района", "Газификация д. Озерское, д. Подборки ул. Старая  Деревня Козельского района", "Газовые сети с. Колодясы Хвастовичского района, Калужской области". Введен в эксплуатацию объект "Строительство водопровода в д. Теребень Хвастовичского района Калужской области" протяженностью 9,4 км.</t>
  </si>
  <si>
    <t>Осуществлялись проектные и изыскательские работы по устройству искусственного электроосвещения на автомобильной дороге А-108 "Московское большое кольцо" Дмитров - Сергиев Посад - Орехово-Зуево - Воскресенск - Михнево - Балабаново - Руза - Клин - Дмитров (участок от Брестского шоссе до Минского шоссе) на участках н.п. Балабаново км 7+200 - км 14+300, н.п. Ермолино км 14+300 - км 15+200, н.п. Митяево км 21+700 - км 22+900, Калужская область.</t>
  </si>
  <si>
    <t>Строительство надземного пешеходного перехода на км 6+150 (н.п. Аненки) автомобильной дороги М-3 "Украина" - от Москвы через Калугу, Брянск до границы с Украиной (на Киев), подъезд к г.Калуге, Калужская область</t>
  </si>
  <si>
    <t>Экономия бюджетных средств - 1095,5 тыс. рублей, 10644,2 тыс. рублей - не освоены в 2012 году в силу объективных причин, 26,84 пог.м будут введены в 2013 году.</t>
  </si>
  <si>
    <t>Введено 14,785 км линий электроосвещения. Экономия бюджетных средств составила 10027,5 тыс. рублей.</t>
  </si>
  <si>
    <t>Экономия бюджетных средств - 214,9 тыс. рублей , объект переходящий на 2013 год.</t>
  </si>
  <si>
    <t xml:space="preserve">Строительство административного здания для размещения аппарата следственного управления и следственного отдела по г. Калуге, объект введен в эксплуатацию. </t>
  </si>
  <si>
    <t>Устройство искусственного электроосвещения на автомобильной дороге 1Р 132 Калуга - Тула - Михайлов - Рязань на участке км 3+260 - км 6+340 г. Калуга, п. Секиотово, Калужская область</t>
  </si>
  <si>
    <t>Устройство искусственного электроосвещения на автомобильной дороге М-3 "Украина" - от Москвы через Калугу, Брянск до границы с Украиной (на Киев), подъезд к г.Калуга на участке км 5+500 - км 12+000 г. Калуга, Калужская область</t>
  </si>
  <si>
    <t>Экономия бюджетных средств - 3738,3 тыс. рублей, объект переходящий на 2013 год.</t>
  </si>
  <si>
    <t>Строительство шумозащитных экранов на автомобильной дороге М-3 "Украина" - от Москвы через Калугу, Брянск до границы с Украиной (на Киев), подъезд к г. Калуге на участках км 5+250 - км 5+650, км 6+250 - км 6+850, км 10+200 - км 11+900, км 12+500 - км 12+900 (н.п. Аненки, н.п. Мстихино), Калужская область</t>
  </si>
  <si>
    <t xml:space="preserve">Разработка предпроектной и проектной документации на мероприятия по повышению уровня обустройства автомобильных дорог федерального значения </t>
  </si>
  <si>
    <t xml:space="preserve">Осуществлялась реконструкция двух автодорог: "Торбеево-Сляднево-Верховье в Малоярославецком районе 1-ый этап Торбеево-Сляднево"; "Перемышль-Козельск"-Хохловка-Поляна в Перемышльском районе. 1 очередь с ПК 0+00 по ПК 36+60. </t>
  </si>
  <si>
    <t xml:space="preserve">Выполнены земляные работы по строительству перемычки, начаты работы по устройству водосброса. </t>
  </si>
  <si>
    <t>Составление и подготовка к изданию госгеолкарты масштаба 1:200000 листа N-37-XIII (Калуга): составлена и утверждена проектно-сметная документация, проведено 12 геологических маршрутов протяженностью 166 км, обследовано 8 действующих и заброшенных карьеров, 11 естественных обнажений, пробурено 14 шнековых скважин, составлен комплект предварительных карт геологического содержания. В результате проведенных работ будут уточены границы стратифицированных подразделений на геологических картах.</t>
  </si>
  <si>
    <t>1. Подготовка участков нераспределённого фонда недр угольных месторождений Калужской области для лицензирования на основе программ социально-экономического развития региона с учётом экологической и промышленной безопасности селитебных зон: создана база данных по угольным объектам в мониторинговом режиме. Составлена уточненная цифровая карта буроугольных месторождений Подмосковного угольного бассейна в пределах Калужской области масштаба 1:200000. 2. Поиски и поисково-оценочные работы на светложгущиеся огнеупорные и тугоплавкие глины в пределах Сухиничско-Скопетской зоны южного крыла московской синеклизы (Калужская, Рязанская, Тульская области): проведено ревизионное обследование на участках Речица, Ульяновка, Уколица и Станы. 3. Поисково-оценочные работы для обеспечения питьевого и хозяйственно-бытового водоснабжения  г. Обнинска: выбрано 2 перспективных участка для постановки поисково-оценочных работ, на которых предполагается проводить изучение алексинско-тарусского водоносного комплекса.</t>
  </si>
  <si>
    <t>Ведение государственного мониторинга состояния недр (ГМСН) на территории Калужской  области: составлен «Информационный бюллетень о состояния недр территории Калужской области за 2011 год»; выполнено 894 замера уровня подземных вод. Проведено визуальное обследование 5 наблюдательных участков проявлений оползневых и карстовых процессов. Введено в базу данных 4170,9 показателей:  сведения  по режимным наблюдениям, месторождениям подземных вод, данные о водоотборе, химическом составе подземных вод, результаты обследований и данных объектного мониторинга.</t>
  </si>
  <si>
    <t>Техническое перевооружение (реконструкция) научно-исследовательских и производственных комплексов по разработке технологий для производства изделий из композиционных, керамических, стеклокерамических и органо-силикатных материалов (1 этап).</t>
  </si>
  <si>
    <t>Реконструкция и техническое перевооружение цеха печатных плат: выполнены строительно-монтажные работы, осуществлялись приобретение и монтаж технологического и инженерного оборудования.</t>
  </si>
  <si>
    <t xml:space="preserve">Осуществлялось строительство учебно-лабораторного корпуса факультета естественных наук: в стадии завершения работы по внутренней отделке помещений всего корпуса; смонтированы инженерные коммуникации, пущено теплоснабжение по постоянной схеме; выполнена большая часть работ по вертикальной планировке и защите от заболоченности территории, уложены предусмотренные проектом бетонные дороги и площадки, частично сделаны тротуары и освещение. Процент технической готовности здания - 80,7%. </t>
  </si>
  <si>
    <t>Осуществлялось научно-аналитическое сопровождение работ по обеспечению ядерной безопасности (в рамках программы); проведены ревизия и дефектовка оборудования; осуществлялись работы по выводу из эксплуатации исследовательского реактора и критического стенда; осуществлялась реконструкция комплекса по обращению с радиоактивными отходами.</t>
  </si>
  <si>
    <t>Выполнялись проектные и изыскательские работы по объекту "Информационно-обрабатывающий сейсмологический центр".</t>
  </si>
  <si>
    <t xml:space="preserve">Федеральная целевая программа "Предупреждение и борьба с социально значимыми заболеваниями (2007-2012 годы)" </t>
  </si>
  <si>
    <t>Минкультуры России, Росархив</t>
  </si>
  <si>
    <t xml:space="preserve">Памятник истории и культуры "3 братские могилы русских воинов, павших в сражении с французскими войсками за город Малоярославец в 1812 году"  </t>
  </si>
  <si>
    <t xml:space="preserve">Осуществлялась разработка проектной документации для реставрации и проводились ремонтно-реставрационные работы на памятнике истории и культуры в г. Малоярославце. </t>
  </si>
  <si>
    <t xml:space="preserve">Получены материально-технические ресурсы: 10 передвижных комплексов видеофиксации нарушений ПДД «Крис-П», 7 единиц автомашин Лада «Приора», 5 комплектов оборудования для модернизации светофорных объектов, технический комплекс, предназначенный для функционирования многопараметрической информационно-аналитической системы прогнозирования и моделирования ситуаций в области обеспечения безопасности дорожного движения, обустроено 6800 п.м. пешеходных ограждений в г. Обнинске. 
</t>
  </si>
  <si>
    <t>Закончены  работы по капитальному ремонту ГТС пруда на р. Серебрянка в г. Мещовске Калужской области. Аукцион на выполнение работ по капитальному ремонту ГТС на р. Протве Боровского района провден в декабре 2012 года, заключен контракт, подрядчик к работе приступил в январе 2013 года.  Аукцион на выполнение работ по капитальному ремонту ГТС шести прудов на ручьях без названия притоках р. Турея в г. Мещовске признан не состоявшимся, проведение повторного аукциона перенесено на 2013 год.</t>
  </si>
  <si>
    <t>Построено (приобретено) 3626,5 кв. м жилой площади для граждан, в т.ч. 1812,2 кв. м - для молодых семей и молодых специалистов.</t>
  </si>
  <si>
    <t>Введено в эксплуатацию 14,55 км газопроводов, из них в счет плана прошлых лет 3,49 км.</t>
  </si>
  <si>
    <t>Введено в эксплуатацию 11,75 км водопроводов, 3 водонапорные башни, 2 артезианские скважины.</t>
  </si>
  <si>
    <t>В рамках пилотного проекта по поддержке комплексной компактной застроики и благоустройства сельских поселений средства направлены на строительство сетей электроснабжения, канализации и дороги в с. Кудиново Малоярославецкого района.</t>
  </si>
  <si>
    <t xml:space="preserve">Завершена реконструкция ГТС на р. Потья в Жиздринском районе (I этап). Выполнены  проектно-изыскательские работы по строительству осушительной системы в ООО «Агрокомплекс «Хвастовичский» Хвастовичского района. Введены в эксплуатацию оросительная система в ЗАО «Дзержинск-Инвест» Дзержинского района  на площади 48 га и осушительная система в ООО «Агрокомплекс «Хвастовичский» Хвастовичского района на площади 77 га. Осуществлялось строительство III комплекса мелиорации земель в КФХ «ПИФ» Бабынинского района на площади 104 га. </t>
  </si>
  <si>
    <t>Средства федерального бюджета направлялись на: проведение работ по реабилитации почв на землях, загрязненных вследствие Чернобыльской катастрофы; приобретение и внесение  минеральных удобрений. Средства областного бюджета направлялись на: приобретение и внесение  минеральных удобрений (внесено 7,6 тыс. тонн), проведение агрохимического обследования почв (обследовано 29,7 тыс. га), проведение работ по известкованию кислых почв (проведены на площади 2,4 тыс. га), вспашку залежных и старопахотных земель (вовлечено в сельхозоборот 20,0 тыс. га). Средства сельхозтоваропроизводителей направлены на софинансирование указанных работ.</t>
  </si>
  <si>
    <t xml:space="preserve">В части повышения доступности кредитных ресурсов: возмещались процентные ставки по кредитам, полученным сельхозтоваропроизводителями области в российских кредитных организациях на развитие сельского хозяйства. В части повышения финансовой устойчивости малых форм хозяйствования на селе: выплачивались субсидии по процентным ставкам по привлеченным займам, полученным в сельскохозяйственных кредитных кооперативах на развитие малых форм хозяйствования; возмещена часть затрат крестьянских (фермерских) хозяйств, включая индивидуальных предпринимателей, при оформлении в собственность используемых ими земельных участков из земель сельскохозяйственного назначения. </t>
  </si>
  <si>
    <t>Техническое перевооружение с целью создания контрактного производства электронных модулей на ОАО "Калужский завод телеграфной аппаратуры", ОАО "Калугаприбор".</t>
  </si>
  <si>
    <t xml:space="preserve">Оснащение ресурсных центров: в области машиностроения на базе ГАОУ СПО "Людиновский индустриальный техникум", в области строительства на базе ГБОУ СПО "Коммунально-строительный техникум", в области сельского хозяйства на базе ГБОУ СПО "Губернаторский аграрный колледж".
</t>
  </si>
  <si>
    <t>Оснащение лаборатории радиоэлектроники на базе ГБОУ СПО "Калужский техникум электронных приборов", модернизация оборудования учреждений профессионального образования области.</t>
  </si>
  <si>
    <t>Создание и организация деятельности стажировочных площадок с целью достижения в Калужской области стратегических ориентиров национальной образовательной инициативы "Наша новая школа"</t>
  </si>
  <si>
    <t>Закуплены диагностические средства для выявления, мониторинга и лечения лиц, инфицированных вирусами иммунодефицита человека и гепатитов В и С. Приобретены фармацевтические холодильные установки для хранения тест систем для исследования вирусных гепатитов В, С для УФСИН России по Калужской области.</t>
  </si>
  <si>
    <t>Высший Арбитражный Суд Российской Федерации</t>
  </si>
  <si>
    <t>Реконструкция и техническое перевооружение действующих производств.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</si>
</sst>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0.000"/>
    <numFmt numFmtId="169" formatCode="0.000000"/>
    <numFmt numFmtId="170" formatCode="0.00000"/>
    <numFmt numFmtId="171" formatCode="0.0000"/>
    <numFmt numFmtId="172" formatCode="[$€-2]\ ###,000_);[Red]\([$€-2]\ ###,000\)"/>
    <numFmt numFmtId="173" formatCode="#,##0.000"/>
    <numFmt numFmtId="174" formatCode="#,##0.0"/>
    <numFmt numFmtId="175" formatCode="#,##0.0000"/>
    <numFmt numFmtId="176" formatCode="#,##0.00000"/>
    <numFmt numFmtId="177" formatCode="#,##0.00_р_.;[Red]#,##0.00_р_."/>
    <numFmt numFmtId="178" formatCode="#,##0.0;[Red]#,##0.0"/>
  </numFmts>
  <fonts count="5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u val="single"/>
      <sz val="11"/>
      <name val="Times New Roman"/>
      <family val="1"/>
    </font>
    <font>
      <b/>
      <i/>
      <sz val="11"/>
      <color indexed="14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33" fillId="0" borderId="0">
      <alignment/>
      <protection/>
    </xf>
    <xf numFmtId="0" fontId="2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72">
    <xf numFmtId="0" fontId="0" fillId="0" borderId="0" xfId="0" applyAlignment="1">
      <alignment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Alignment="1">
      <alignment horizontal="left" vertical="top" wrapText="1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" vertical="center"/>
    </xf>
    <xf numFmtId="0" fontId="9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10" fillId="0" borderId="10" xfId="0" applyFont="1" applyFill="1" applyBorder="1" applyAlignment="1">
      <alignment horizontal="center" vertical="center" wrapText="1"/>
    </xf>
    <xf numFmtId="174" fontId="8" fillId="0" borderId="10" xfId="0" applyNumberFormat="1" applyFont="1" applyFill="1" applyBorder="1" applyAlignment="1">
      <alignment horizontal="center" vertical="center" wrapText="1"/>
    </xf>
    <xf numFmtId="174" fontId="8" fillId="0" borderId="10" xfId="0" applyNumberFormat="1" applyFont="1" applyFill="1" applyBorder="1" applyAlignment="1">
      <alignment horizontal="center" vertical="center"/>
    </xf>
    <xf numFmtId="174" fontId="7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 quotePrefix="1">
      <alignment horizontal="center" vertical="center" wrapText="1"/>
    </xf>
    <xf numFmtId="0" fontId="7" fillId="0" borderId="10" xfId="0" applyFont="1" applyFill="1" applyBorder="1" applyAlignment="1">
      <alignment/>
    </xf>
    <xf numFmtId="0" fontId="11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2" fontId="7" fillId="0" borderId="10" xfId="0" applyNumberFormat="1" applyFont="1" applyFill="1" applyBorder="1" applyAlignment="1">
      <alignment horizontal="center" vertical="center" wrapText="1"/>
    </xf>
    <xf numFmtId="164" fontId="8" fillId="0" borderId="10" xfId="0" applyNumberFormat="1" applyFont="1" applyFill="1" applyBorder="1" applyAlignment="1">
      <alignment horizontal="center" vertical="center" wrapText="1"/>
    </xf>
    <xf numFmtId="164" fontId="7" fillId="0" borderId="10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center" vertical="center" wrapText="1"/>
    </xf>
    <xf numFmtId="4" fontId="12" fillId="0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/>
    </xf>
    <xf numFmtId="164" fontId="7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171" fontId="7" fillId="0" borderId="10" xfId="0" applyNumberFormat="1" applyFont="1" applyFill="1" applyBorder="1" applyAlignment="1">
      <alignment horizontal="center" vertical="center"/>
    </xf>
    <xf numFmtId="171" fontId="7" fillId="0" borderId="10" xfId="0" applyNumberFormat="1" applyFont="1" applyFill="1" applyBorder="1" applyAlignment="1">
      <alignment/>
    </xf>
    <xf numFmtId="164" fontId="14" fillId="0" borderId="10" xfId="0" applyNumberFormat="1" applyFont="1" applyFill="1" applyBorder="1" applyAlignment="1">
      <alignment horizontal="center" vertical="center" wrapText="1"/>
    </xf>
    <xf numFmtId="164" fontId="11" fillId="0" borderId="10" xfId="0" applyNumberFormat="1" applyFont="1" applyFill="1" applyBorder="1" applyAlignment="1">
      <alignment horizontal="center" vertical="center"/>
    </xf>
    <xf numFmtId="164" fontId="7" fillId="0" borderId="10" xfId="0" applyNumberFormat="1" applyFont="1" applyFill="1" applyBorder="1" applyAlignment="1">
      <alignment/>
    </xf>
    <xf numFmtId="174" fontId="11" fillId="0" borderId="1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164" fontId="7" fillId="0" borderId="0" xfId="0" applyNumberFormat="1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left" vertical="center" wrapText="1"/>
    </xf>
    <xf numFmtId="174" fontId="7" fillId="0" borderId="10" xfId="0" applyNumberFormat="1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vertical="top" wrapText="1"/>
    </xf>
    <xf numFmtId="174" fontId="7" fillId="0" borderId="0" xfId="0" applyNumberFormat="1" applyFont="1" applyFill="1" applyAlignment="1">
      <alignment/>
    </xf>
    <xf numFmtId="4" fontId="8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vertical="top" wrapText="1"/>
    </xf>
    <xf numFmtId="0" fontId="8" fillId="0" borderId="10" xfId="0" applyFont="1" applyFill="1" applyBorder="1" applyAlignment="1">
      <alignment vertical="top" wrapText="1"/>
    </xf>
    <xf numFmtId="0" fontId="11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 quotePrefix="1">
      <alignment horizontal="left" vertical="top" wrapText="1"/>
    </xf>
    <xf numFmtId="174" fontId="11" fillId="0" borderId="10" xfId="0" applyNumberFormat="1" applyFont="1" applyFill="1" applyBorder="1" applyAlignment="1">
      <alignment vertical="top" wrapText="1"/>
    </xf>
    <xf numFmtId="0" fontId="8" fillId="0" borderId="10" xfId="0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 vertical="top" wrapText="1"/>
    </xf>
    <xf numFmtId="0" fontId="7" fillId="0" borderId="11" xfId="0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left" vertical="top" wrapText="1"/>
    </xf>
    <xf numFmtId="0" fontId="7" fillId="0" borderId="13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4" fontId="7" fillId="0" borderId="11" xfId="0" applyNumberFormat="1" applyFont="1" applyFill="1" applyBorder="1" applyAlignment="1">
      <alignment horizontal="left" vertical="center" wrapText="1"/>
    </xf>
    <xf numFmtId="4" fontId="7" fillId="0" borderId="12" xfId="0" applyNumberFormat="1" applyFont="1" applyFill="1" applyBorder="1" applyAlignment="1">
      <alignment horizontal="left" vertical="center" wrapText="1"/>
    </xf>
    <xf numFmtId="4" fontId="7" fillId="0" borderId="13" xfId="0" applyNumberFormat="1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wrapText="1"/>
    </xf>
    <xf numFmtId="0" fontId="13" fillId="0" borderId="10" xfId="0" applyFont="1" applyFill="1" applyBorder="1" applyAlignment="1">
      <alignment horizontal="left"/>
    </xf>
    <xf numFmtId="174" fontId="7" fillId="0" borderId="11" xfId="0" applyNumberFormat="1" applyFont="1" applyFill="1" applyBorder="1" applyAlignment="1">
      <alignment horizontal="left" vertical="top" wrapText="1"/>
    </xf>
    <xf numFmtId="174" fontId="7" fillId="0" borderId="12" xfId="0" applyNumberFormat="1" applyFont="1" applyFill="1" applyBorder="1" applyAlignment="1">
      <alignment horizontal="left" vertical="top" wrapText="1"/>
    </xf>
    <xf numFmtId="174" fontId="7" fillId="0" borderId="13" xfId="0" applyNumberFormat="1" applyFont="1" applyFill="1" applyBorder="1" applyAlignment="1">
      <alignment horizontal="left" vertical="top" wrapText="1"/>
    </xf>
    <xf numFmtId="0" fontId="1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right" vertical="top" wrapText="1"/>
    </xf>
    <xf numFmtId="0" fontId="3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483"/>
  <sheetViews>
    <sheetView tabSelected="1" zoomScaleSheetLayoutView="55" zoomScalePageLayoutView="0" workbookViewId="0" topLeftCell="A1">
      <pane ySplit="6" topLeftCell="A34" activePane="bottomLeft" state="frozen"/>
      <selection pane="topLeft" activeCell="A1" sqref="A1"/>
      <selection pane="bottomLeft" activeCell="E39" sqref="E39"/>
    </sheetView>
  </sheetViews>
  <sheetFormatPr defaultColWidth="9.00390625" defaultRowHeight="12.75"/>
  <cols>
    <col min="1" max="1" width="57.375" style="5" customWidth="1"/>
    <col min="2" max="2" width="13.00390625" style="1" customWidth="1"/>
    <col min="3" max="4" width="12.375" style="2" customWidth="1"/>
    <col min="5" max="5" width="12.125" style="7" customWidth="1"/>
    <col min="6" max="6" width="12.25390625" style="7" customWidth="1"/>
    <col min="7" max="7" width="13.25390625" style="6" customWidth="1"/>
    <col min="8" max="8" width="12.125" style="6" customWidth="1"/>
    <col min="9" max="9" width="12.625" style="3" customWidth="1"/>
    <col min="10" max="10" width="12.875" style="3" customWidth="1"/>
    <col min="11" max="11" width="10.75390625" style="3" customWidth="1"/>
    <col min="12" max="12" width="12.25390625" style="3" customWidth="1"/>
    <col min="13" max="13" width="13.375" style="3" customWidth="1"/>
    <col min="14" max="14" width="11.875" style="3" customWidth="1"/>
    <col min="15" max="15" width="12.125" style="3" customWidth="1"/>
    <col min="16" max="16" width="13.625" style="3" customWidth="1"/>
    <col min="17" max="40" width="9.125" style="4" customWidth="1"/>
    <col min="41" max="16384" width="9.125" style="3" customWidth="1"/>
  </cols>
  <sheetData>
    <row r="1" spans="1:16" ht="17.25" customHeight="1">
      <c r="A1" s="66" t="s">
        <v>128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7"/>
      <c r="P1" s="67"/>
    </row>
    <row r="2" spans="1:16" ht="12" customHeight="1">
      <c r="A2" s="68" t="s">
        <v>38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</row>
    <row r="3" spans="1:16" ht="14.25" customHeight="1">
      <c r="A3" s="70" t="s">
        <v>36</v>
      </c>
      <c r="B3" s="70" t="s">
        <v>55</v>
      </c>
      <c r="C3" s="70"/>
      <c r="D3" s="70"/>
      <c r="E3" s="70" t="s">
        <v>46</v>
      </c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</row>
    <row r="4" spans="1:16" ht="14.25" customHeight="1">
      <c r="A4" s="70"/>
      <c r="B4" s="69" t="s">
        <v>82</v>
      </c>
      <c r="C4" s="69" t="s">
        <v>39</v>
      </c>
      <c r="D4" s="69" t="s">
        <v>40</v>
      </c>
      <c r="E4" s="71" t="s">
        <v>52</v>
      </c>
      <c r="F4" s="71"/>
      <c r="G4" s="71"/>
      <c r="H4" s="71" t="s">
        <v>54</v>
      </c>
      <c r="I4" s="71"/>
      <c r="J4" s="71"/>
      <c r="K4" s="71" t="s">
        <v>33</v>
      </c>
      <c r="L4" s="71"/>
      <c r="M4" s="71"/>
      <c r="N4" s="71" t="s">
        <v>61</v>
      </c>
      <c r="O4" s="71"/>
      <c r="P4" s="71"/>
    </row>
    <row r="5" spans="1:16" ht="14.25" customHeight="1">
      <c r="A5" s="70"/>
      <c r="B5" s="69"/>
      <c r="C5" s="69"/>
      <c r="D5" s="69"/>
      <c r="E5" s="69" t="s">
        <v>53</v>
      </c>
      <c r="F5" s="69" t="s">
        <v>39</v>
      </c>
      <c r="G5" s="69" t="s">
        <v>40</v>
      </c>
      <c r="H5" s="69" t="s">
        <v>53</v>
      </c>
      <c r="I5" s="69" t="s">
        <v>39</v>
      </c>
      <c r="J5" s="69" t="s">
        <v>40</v>
      </c>
      <c r="K5" s="69" t="s">
        <v>53</v>
      </c>
      <c r="L5" s="69" t="s">
        <v>39</v>
      </c>
      <c r="M5" s="69" t="s">
        <v>40</v>
      </c>
      <c r="N5" s="69" t="s">
        <v>53</v>
      </c>
      <c r="O5" s="69" t="s">
        <v>39</v>
      </c>
      <c r="P5" s="69" t="s">
        <v>45</v>
      </c>
    </row>
    <row r="6" spans="1:16" ht="26.25" customHeight="1">
      <c r="A6" s="70"/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</row>
    <row r="7" spans="1:16" ht="27" customHeight="1">
      <c r="A7" s="12" t="s">
        <v>66</v>
      </c>
      <c r="B7" s="13">
        <f>E7+H7+K7+N7</f>
        <v>8689590.1</v>
      </c>
      <c r="C7" s="13">
        <f>F7+I7+L7+O7</f>
        <v>6472719.290000001</v>
      </c>
      <c r="D7" s="13">
        <f>SUM(C7/B7*100)</f>
        <v>74.48820042731361</v>
      </c>
      <c r="E7" s="13">
        <f>SUM(E171,E177,E180,E184,E188,E191,E195,E9,E17,E27,E34,E39,E57,E42,E54,E68,E71,E86,E93,E96,E100,E104,E109,E127,E134,E143,E151,E159,E90)</f>
        <v>4770362.899999999</v>
      </c>
      <c r="F7" s="13">
        <f>SUM(F171,F177,F180,F184,F188,F191,F195,F9,F17,F27,F34,F39,F57,F42,F54,F68,F71,F86,F93,F96,F100,F104,F109,F127,F134,F143,F151,F159,F90)</f>
        <v>3548545.22</v>
      </c>
      <c r="G7" s="13">
        <f>SUM(F7/E7*100)</f>
        <v>74.38732218884229</v>
      </c>
      <c r="H7" s="13">
        <f>SUM(H171,H177,H180,H184,H188,H191,H195,H9,H17,H27,H34,H39,H57,H42,H54,H68,H71,H86,H93,H96,H100,H104,H109,H127,H134,H143,H151,H159,H90)</f>
        <v>1699922.6</v>
      </c>
      <c r="I7" s="13">
        <f>SUM(I171,I177,I180,I184,I188,I191,I195,I9,I17,I27,I34,I39,I57,I42,I54,I68,I71,I86,I93,I96,I100,I104,I109,I127,I134,I143,I151,I159,I90)</f>
        <v>1189804.8</v>
      </c>
      <c r="J7" s="13">
        <f>SUM(I7/H7*100)</f>
        <v>69.99170432818529</v>
      </c>
      <c r="K7" s="13">
        <f>SUM(K171,K177,K180,K184,K188,K191,K195,K9,K17,K27,K34,K39,K57,K42,K54,K68,K71,K86,K93,K96,K100,K104,K109,K127,K134,K143,K151,K159,K90)</f>
        <v>108731.59999999999</v>
      </c>
      <c r="L7" s="13">
        <f>SUM(L171,L177,L180,L184,L188,L191,L195,L9,L17,L27,L34,L39,L57,L42,L54,L68,L71,L86,L93,L96,L100,L104,L109,L127,L134,L143,L151,L159,L90)</f>
        <v>94390.9</v>
      </c>
      <c r="M7" s="13">
        <f>SUM(L7/K7*100)</f>
        <v>86.81091789323435</v>
      </c>
      <c r="N7" s="13">
        <f>SUM(N171,N177,N180,N184,N188,N191,N195,N9,N17,N27,N34,N39,N57,N42,N54,N68,N71,N86,N93,N96,N100,N104,N109,N127,N134,N143,N151,N159,N90)</f>
        <v>2110573</v>
      </c>
      <c r="O7" s="13">
        <f>SUM(O171,O177,O180,O184,O188,O191,O195,O9,O17,O27,O34,O39,O57,O42,O54,O68,O71,O86,O93,O96,O100,O104,O109,O127,O134,O143,O151,O159,O90)</f>
        <v>1639978.3699999999</v>
      </c>
      <c r="P7" s="13">
        <f>SUM(O7/N7*100)</f>
        <v>77.70299203107402</v>
      </c>
    </row>
    <row r="8" spans="1:40" s="11" customFormat="1" ht="19.5" customHeight="1">
      <c r="A8" s="18" t="s">
        <v>56</v>
      </c>
      <c r="B8" s="19"/>
      <c r="C8" s="20"/>
      <c r="D8" s="20"/>
      <c r="E8" s="20"/>
      <c r="F8" s="19"/>
      <c r="G8" s="19"/>
      <c r="H8" s="19"/>
      <c r="I8" s="21"/>
      <c r="J8" s="21"/>
      <c r="K8" s="21"/>
      <c r="L8" s="21"/>
      <c r="M8" s="21"/>
      <c r="N8" s="21"/>
      <c r="O8" s="21"/>
      <c r="P8" s="21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</row>
    <row r="9" spans="1:40" s="11" customFormat="1" ht="44.25" customHeight="1">
      <c r="A9" s="48" t="s">
        <v>25</v>
      </c>
      <c r="B9" s="13">
        <f>E9+H9+K9+N9</f>
        <v>25030.5</v>
      </c>
      <c r="C9" s="13">
        <f aca="true" t="shared" si="0" ref="B9:C11">F9+I9+L9+O9</f>
        <v>25030.5</v>
      </c>
      <c r="D9" s="13">
        <f>SUM(C9/B9*100)</f>
        <v>100</v>
      </c>
      <c r="E9" s="13">
        <f>E11+E13+E15</f>
        <v>25030.5</v>
      </c>
      <c r="F9" s="13">
        <f>F11+F13+F15</f>
        <v>25030.5</v>
      </c>
      <c r="G9" s="13">
        <f>SUM(F9/E9*100)</f>
        <v>100</v>
      </c>
      <c r="H9" s="13">
        <f>H11+H13+H15</f>
        <v>0</v>
      </c>
      <c r="I9" s="13">
        <f>I11+I13+I15</f>
        <v>0</v>
      </c>
      <c r="J9" s="13">
        <v>0</v>
      </c>
      <c r="K9" s="13">
        <f>K11+K13+K15</f>
        <v>0</v>
      </c>
      <c r="L9" s="13">
        <f>L11+L13+L15</f>
        <v>0</v>
      </c>
      <c r="M9" s="13">
        <v>0</v>
      </c>
      <c r="N9" s="13">
        <f>N11+N13+N15</f>
        <v>0</v>
      </c>
      <c r="O9" s="13">
        <f>O11+O13+O15</f>
        <v>0</v>
      </c>
      <c r="P9" s="13">
        <v>0</v>
      </c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</row>
    <row r="10" spans="1:40" s="11" customFormat="1" ht="21" customHeight="1">
      <c r="A10" s="22" t="s">
        <v>74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5"/>
      <c r="N10" s="13"/>
      <c r="O10" s="13"/>
      <c r="P10" s="13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</row>
    <row r="11" spans="1:40" s="11" customFormat="1" ht="30">
      <c r="A11" s="47" t="s">
        <v>81</v>
      </c>
      <c r="B11" s="15">
        <f t="shared" si="0"/>
        <v>7000</v>
      </c>
      <c r="C11" s="15">
        <f t="shared" si="0"/>
        <v>7000</v>
      </c>
      <c r="D11" s="15">
        <f>SUM(C11/B11*100)</f>
        <v>100</v>
      </c>
      <c r="E11" s="15">
        <v>7000</v>
      </c>
      <c r="F11" s="15">
        <v>7000</v>
      </c>
      <c r="G11" s="15">
        <f>SUM(F11/E11*100)</f>
        <v>100</v>
      </c>
      <c r="H11" s="15">
        <v>0</v>
      </c>
      <c r="I11" s="15">
        <v>0</v>
      </c>
      <c r="J11" s="15">
        <v>0</v>
      </c>
      <c r="K11" s="15">
        <v>0</v>
      </c>
      <c r="L11" s="15">
        <v>0</v>
      </c>
      <c r="M11" s="15">
        <v>0</v>
      </c>
      <c r="N11" s="15">
        <v>0</v>
      </c>
      <c r="O11" s="15">
        <v>0</v>
      </c>
      <c r="P11" s="15">
        <v>0</v>
      </c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</row>
    <row r="12" spans="1:40" s="11" customFormat="1" ht="19.5" customHeight="1">
      <c r="A12" s="54" t="s">
        <v>84</v>
      </c>
      <c r="B12" s="55"/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6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</row>
    <row r="13" spans="1:40" s="11" customFormat="1" ht="17.25" customHeight="1">
      <c r="A13" s="47" t="s">
        <v>85</v>
      </c>
      <c r="B13" s="15">
        <f>E13+H13+K13+N13</f>
        <v>5000</v>
      </c>
      <c r="C13" s="15">
        <f>F13+I13+L13+O13</f>
        <v>5000</v>
      </c>
      <c r="D13" s="15">
        <f>SUM(C13/B13*100)</f>
        <v>100</v>
      </c>
      <c r="E13" s="15">
        <v>5000</v>
      </c>
      <c r="F13" s="15">
        <v>5000</v>
      </c>
      <c r="G13" s="15">
        <f>SUM(F13/E13*100)</f>
        <v>100</v>
      </c>
      <c r="H13" s="15">
        <v>0</v>
      </c>
      <c r="I13" s="15">
        <v>0</v>
      </c>
      <c r="J13" s="15">
        <v>0</v>
      </c>
      <c r="K13" s="15">
        <v>0</v>
      </c>
      <c r="L13" s="15">
        <v>0</v>
      </c>
      <c r="M13" s="15">
        <v>0</v>
      </c>
      <c r="N13" s="15">
        <v>0</v>
      </c>
      <c r="O13" s="15">
        <v>0</v>
      </c>
      <c r="P13" s="15">
        <v>0</v>
      </c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</row>
    <row r="14" spans="1:40" s="11" customFormat="1" ht="15" customHeight="1">
      <c r="A14" s="54" t="s">
        <v>87</v>
      </c>
      <c r="B14" s="55"/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6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</row>
    <row r="15" spans="1:40" s="11" customFormat="1" ht="61.5" customHeight="1">
      <c r="A15" s="47" t="s">
        <v>22</v>
      </c>
      <c r="B15" s="15">
        <f>E15+H15+K15+N15</f>
        <v>13030.5</v>
      </c>
      <c r="C15" s="15">
        <f>F15+I15+L15+O15</f>
        <v>13030.5</v>
      </c>
      <c r="D15" s="15">
        <f>SUM(C15/B15*100)</f>
        <v>100</v>
      </c>
      <c r="E15" s="43">
        <v>13030.5</v>
      </c>
      <c r="F15" s="43">
        <v>13030.5</v>
      </c>
      <c r="G15" s="15">
        <f>SUM(F15/E15*100)</f>
        <v>100</v>
      </c>
      <c r="H15" s="15">
        <v>0</v>
      </c>
      <c r="I15" s="15">
        <v>0</v>
      </c>
      <c r="J15" s="15">
        <v>0</v>
      </c>
      <c r="K15" s="15">
        <v>0</v>
      </c>
      <c r="L15" s="15">
        <v>0</v>
      </c>
      <c r="M15" s="15">
        <v>0</v>
      </c>
      <c r="N15" s="15">
        <v>0</v>
      </c>
      <c r="O15" s="15">
        <v>0</v>
      </c>
      <c r="P15" s="15">
        <v>0</v>
      </c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</row>
    <row r="16" spans="1:40" s="11" customFormat="1" ht="33" customHeight="1">
      <c r="A16" s="57" t="s">
        <v>131</v>
      </c>
      <c r="B16" s="57"/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</row>
    <row r="17" spans="1:40" s="11" customFormat="1" ht="31.5" customHeight="1">
      <c r="A17" s="48" t="s">
        <v>31</v>
      </c>
      <c r="B17" s="13">
        <f>E17+H17+K17+N17</f>
        <v>196735.2</v>
      </c>
      <c r="C17" s="13">
        <f>F17+I17+L17+O17</f>
        <v>165703.8</v>
      </c>
      <c r="D17" s="14">
        <f>SUM(C17/B17*100)</f>
        <v>84.22681858660778</v>
      </c>
      <c r="E17" s="13">
        <f>E19+E21+E23+E25</f>
        <v>68276</v>
      </c>
      <c r="F17" s="13">
        <f>F19+F21+F23+F25</f>
        <v>68141.9</v>
      </c>
      <c r="G17" s="13">
        <f>SUM(F17/E17*100)</f>
        <v>99.80359130587614</v>
      </c>
      <c r="H17" s="13">
        <f>H19+H21+H23+H25</f>
        <v>27901.8</v>
      </c>
      <c r="I17" s="13">
        <f>I19+I21+I23+I25</f>
        <v>27382.2</v>
      </c>
      <c r="J17" s="13">
        <v>0</v>
      </c>
      <c r="K17" s="13">
        <f>K19+K21+K23</f>
        <v>0</v>
      </c>
      <c r="L17" s="13">
        <f>L19+L21+L23</f>
        <v>0</v>
      </c>
      <c r="M17" s="13">
        <v>0</v>
      </c>
      <c r="N17" s="13">
        <f>N19+N21+N23+N25</f>
        <v>100557.4</v>
      </c>
      <c r="O17" s="13">
        <f>O19+O21+O23+O25</f>
        <v>70179.7</v>
      </c>
      <c r="P17" s="13">
        <f>SUM(O17/N17*100)</f>
        <v>69.79068671226582</v>
      </c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</row>
    <row r="18" spans="1:40" s="11" customFormat="1" ht="17.25" customHeight="1">
      <c r="A18" s="22" t="s">
        <v>74</v>
      </c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</row>
    <row r="19" spans="1:40" s="11" customFormat="1" ht="63" customHeight="1">
      <c r="A19" s="47" t="s">
        <v>22</v>
      </c>
      <c r="B19" s="15">
        <f>E19+H19+K19+N19</f>
        <v>140557.4</v>
      </c>
      <c r="C19" s="15">
        <f>F19+I19+L19+O19</f>
        <v>110179.7</v>
      </c>
      <c r="D19" s="15">
        <f>SUM(C19/B19*100)</f>
        <v>78.38769072279368</v>
      </c>
      <c r="E19" s="43">
        <v>40000</v>
      </c>
      <c r="F19" s="43">
        <v>40000</v>
      </c>
      <c r="G19" s="15">
        <f>SUM(F19/E19*100)</f>
        <v>100</v>
      </c>
      <c r="H19" s="15">
        <v>0</v>
      </c>
      <c r="I19" s="15">
        <v>0</v>
      </c>
      <c r="J19" s="15">
        <v>0</v>
      </c>
      <c r="K19" s="15">
        <v>0</v>
      </c>
      <c r="L19" s="15">
        <v>0</v>
      </c>
      <c r="M19" s="15">
        <v>0</v>
      </c>
      <c r="N19" s="15">
        <v>100557.4</v>
      </c>
      <c r="O19" s="15">
        <v>70179.7</v>
      </c>
      <c r="P19" s="15">
        <f>SUM(O19/N19*100)</f>
        <v>69.79068671226582</v>
      </c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</row>
    <row r="20" spans="1:40" s="11" customFormat="1" ht="33" customHeight="1">
      <c r="A20" s="57" t="s">
        <v>169</v>
      </c>
      <c r="B20" s="57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</row>
    <row r="21" spans="1:40" s="11" customFormat="1" ht="30" customHeight="1">
      <c r="A21" s="47" t="s">
        <v>108</v>
      </c>
      <c r="B21" s="15">
        <f>E21+H21+K21+N21</f>
        <v>33901</v>
      </c>
      <c r="C21" s="15">
        <f>F21+I21+L21+O21</f>
        <v>33600.5</v>
      </c>
      <c r="D21" s="15">
        <f>SUM(C21/B21*100)</f>
        <v>99.1135954691602</v>
      </c>
      <c r="E21" s="15">
        <v>15000</v>
      </c>
      <c r="F21" s="15">
        <v>15000</v>
      </c>
      <c r="G21" s="15">
        <f>SUM(F21/E21*100)</f>
        <v>100</v>
      </c>
      <c r="H21" s="15">
        <v>18901</v>
      </c>
      <c r="I21" s="15">
        <v>18600.5</v>
      </c>
      <c r="J21" s="15">
        <f>SUM(I21/H21*100)</f>
        <v>98.41013702978678</v>
      </c>
      <c r="K21" s="15">
        <v>0</v>
      </c>
      <c r="L21" s="15">
        <v>0</v>
      </c>
      <c r="M21" s="15">
        <v>0</v>
      </c>
      <c r="N21" s="15">
        <v>0</v>
      </c>
      <c r="O21" s="15">
        <v>0</v>
      </c>
      <c r="P21" s="15">
        <v>0</v>
      </c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</row>
    <row r="22" spans="1:40" s="11" customFormat="1" ht="30" customHeight="1">
      <c r="A22" s="57" t="s">
        <v>186</v>
      </c>
      <c r="B22" s="57"/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</row>
    <row r="23" spans="1:40" s="11" customFormat="1" ht="32.25" customHeight="1">
      <c r="A23" s="47" t="s">
        <v>109</v>
      </c>
      <c r="B23" s="15">
        <f>E23+H23+K23+N23</f>
        <v>5684</v>
      </c>
      <c r="C23" s="15">
        <f>F23+I23+L23+O23</f>
        <v>5681.4</v>
      </c>
      <c r="D23" s="15">
        <f>SUM(C23/B23*100)</f>
        <v>99.95425756509499</v>
      </c>
      <c r="E23" s="15">
        <v>3984</v>
      </c>
      <c r="F23" s="15">
        <v>3984</v>
      </c>
      <c r="G23" s="15">
        <f>SUM(F23/E23*100)</f>
        <v>100</v>
      </c>
      <c r="H23" s="15">
        <v>1700</v>
      </c>
      <c r="I23" s="15">
        <v>1697.4</v>
      </c>
      <c r="J23" s="15">
        <f>SUM(I23/H23*100)</f>
        <v>99.84705882352942</v>
      </c>
      <c r="K23" s="15">
        <v>0</v>
      </c>
      <c r="L23" s="15">
        <v>0</v>
      </c>
      <c r="M23" s="15">
        <v>0</v>
      </c>
      <c r="N23" s="15">
        <v>0</v>
      </c>
      <c r="O23" s="15">
        <v>0</v>
      </c>
      <c r="P23" s="15">
        <v>0</v>
      </c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</row>
    <row r="24" spans="1:40" s="11" customFormat="1" ht="17.25" customHeight="1">
      <c r="A24" s="57" t="s">
        <v>187</v>
      </c>
      <c r="B24" s="57"/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</row>
    <row r="25" spans="1:40" s="11" customFormat="1" ht="63" customHeight="1">
      <c r="A25" s="47" t="s">
        <v>188</v>
      </c>
      <c r="B25" s="15">
        <f>E25+H25+K25+N25</f>
        <v>16592.8</v>
      </c>
      <c r="C25" s="15">
        <f>F25+I25+L25+O25</f>
        <v>16242.2</v>
      </c>
      <c r="D25" s="15">
        <f>SUM(C25/B25*100)</f>
        <v>97.88703534062968</v>
      </c>
      <c r="E25" s="15">
        <v>9292</v>
      </c>
      <c r="F25" s="15">
        <v>9157.9</v>
      </c>
      <c r="G25" s="15">
        <f>SUM(F25/E25*100)</f>
        <v>98.55682307361171</v>
      </c>
      <c r="H25" s="15">
        <v>7300.8</v>
      </c>
      <c r="I25" s="15">
        <v>7084.3</v>
      </c>
      <c r="J25" s="15">
        <f>SUM(I25/H25*100)</f>
        <v>97.03457155380232</v>
      </c>
      <c r="K25" s="15">
        <v>0</v>
      </c>
      <c r="L25" s="15">
        <v>0</v>
      </c>
      <c r="M25" s="15">
        <v>0</v>
      </c>
      <c r="N25" s="15">
        <v>0</v>
      </c>
      <c r="O25" s="15">
        <v>0</v>
      </c>
      <c r="P25" s="15">
        <v>0</v>
      </c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</row>
    <row r="26" spans="1:40" s="11" customFormat="1" ht="19.5" customHeight="1">
      <c r="A26" s="18" t="s">
        <v>42</v>
      </c>
      <c r="B26" s="19"/>
      <c r="C26" s="19"/>
      <c r="D26" s="24"/>
      <c r="E26" s="19"/>
      <c r="F26" s="19"/>
      <c r="G26" s="19"/>
      <c r="H26" s="19"/>
      <c r="I26" s="21"/>
      <c r="J26" s="21"/>
      <c r="K26" s="21"/>
      <c r="L26" s="21"/>
      <c r="M26" s="21"/>
      <c r="N26" s="21"/>
      <c r="O26" s="21"/>
      <c r="P26" s="21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</row>
    <row r="27" spans="1:40" s="11" customFormat="1" ht="30.75" customHeight="1">
      <c r="A27" s="48" t="s">
        <v>89</v>
      </c>
      <c r="B27" s="13">
        <f>E27+H27+K27+N27</f>
        <v>218500</v>
      </c>
      <c r="C27" s="13">
        <f>F27+I27+L27+O27</f>
        <v>96357.09999999999</v>
      </c>
      <c r="D27" s="14">
        <f>SUM(C27/B27*100)</f>
        <v>44.09935926773455</v>
      </c>
      <c r="E27" s="13">
        <f>E29+E30+E32</f>
        <v>118500</v>
      </c>
      <c r="F27" s="13">
        <f>F29+F30+F32</f>
        <v>20200.7</v>
      </c>
      <c r="G27" s="13">
        <f>SUM(F27/E27*100)</f>
        <v>17.047004219409285</v>
      </c>
      <c r="H27" s="13">
        <f>H29+H30+H32</f>
        <v>100000</v>
      </c>
      <c r="I27" s="13">
        <f>I29+I30+I32</f>
        <v>76156.4</v>
      </c>
      <c r="J27" s="13">
        <f>SUM(I27/H27*100)</f>
        <v>76.15639999999999</v>
      </c>
      <c r="K27" s="13">
        <v>0</v>
      </c>
      <c r="L27" s="13">
        <v>0</v>
      </c>
      <c r="M27" s="13">
        <v>0</v>
      </c>
      <c r="N27" s="13">
        <v>0</v>
      </c>
      <c r="O27" s="13">
        <v>0</v>
      </c>
      <c r="P27" s="13">
        <v>0</v>
      </c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</row>
    <row r="28" spans="1:40" s="11" customFormat="1" ht="15">
      <c r="A28" s="49" t="s">
        <v>173</v>
      </c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</row>
    <row r="29" spans="1:40" s="11" customFormat="1" ht="33" customHeight="1">
      <c r="A29" s="23" t="s">
        <v>90</v>
      </c>
      <c r="B29" s="15">
        <f>E29+H29+K29+N29</f>
        <v>11000</v>
      </c>
      <c r="C29" s="15">
        <f>F29+I29+L29+O29</f>
        <v>0</v>
      </c>
      <c r="D29" s="15">
        <f>SUM(C29/B29*100)</f>
        <v>0</v>
      </c>
      <c r="E29" s="15">
        <v>11000</v>
      </c>
      <c r="F29" s="15">
        <v>0</v>
      </c>
      <c r="G29" s="15">
        <f>SUM(F29/E29*100)</f>
        <v>0</v>
      </c>
      <c r="H29" s="15">
        <v>0</v>
      </c>
      <c r="I29" s="15">
        <v>0</v>
      </c>
      <c r="J29" s="15">
        <v>0</v>
      </c>
      <c r="K29" s="15">
        <v>0</v>
      </c>
      <c r="L29" s="15">
        <v>0</v>
      </c>
      <c r="M29" s="15">
        <v>0</v>
      </c>
      <c r="N29" s="15">
        <v>0</v>
      </c>
      <c r="O29" s="15">
        <v>0</v>
      </c>
      <c r="P29" s="15">
        <v>0</v>
      </c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</row>
    <row r="30" spans="1:40" s="11" customFormat="1" ht="44.25" customHeight="1">
      <c r="A30" s="23" t="s">
        <v>174</v>
      </c>
      <c r="B30" s="15">
        <f>E30+H30+K30+N30</f>
        <v>7500</v>
      </c>
      <c r="C30" s="15">
        <f>F30+I30+L30+O30</f>
        <v>3919</v>
      </c>
      <c r="D30" s="15">
        <f>SUM(C30/B30*100)</f>
        <v>52.25333333333333</v>
      </c>
      <c r="E30" s="15">
        <v>7500</v>
      </c>
      <c r="F30" s="15">
        <v>3919</v>
      </c>
      <c r="G30" s="15">
        <f>SUM(F30/E30*100)</f>
        <v>52.25333333333333</v>
      </c>
      <c r="H30" s="15">
        <v>0</v>
      </c>
      <c r="I30" s="15">
        <v>0</v>
      </c>
      <c r="J30" s="15">
        <v>0</v>
      </c>
      <c r="K30" s="15">
        <v>0</v>
      </c>
      <c r="L30" s="15">
        <v>0</v>
      </c>
      <c r="M30" s="15">
        <v>0</v>
      </c>
      <c r="N30" s="15">
        <v>0</v>
      </c>
      <c r="O30" s="15">
        <v>0</v>
      </c>
      <c r="P30" s="15">
        <v>0</v>
      </c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</row>
    <row r="31" spans="1:40" s="11" customFormat="1" ht="17.25" customHeight="1">
      <c r="A31" s="54" t="s">
        <v>175</v>
      </c>
      <c r="B31" s="55"/>
      <c r="C31" s="55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6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</row>
    <row r="32" spans="1:40" s="11" customFormat="1" ht="32.25" customHeight="1">
      <c r="A32" s="23" t="s">
        <v>129</v>
      </c>
      <c r="B32" s="15">
        <f>E32+H32+K32+N32</f>
        <v>200000</v>
      </c>
      <c r="C32" s="15">
        <f>F32+I32+L32+O32</f>
        <v>92438.09999999999</v>
      </c>
      <c r="D32" s="15">
        <f>SUM(C32/B32*100)</f>
        <v>46.219049999999996</v>
      </c>
      <c r="E32" s="15">
        <v>100000</v>
      </c>
      <c r="F32" s="15">
        <v>16281.7</v>
      </c>
      <c r="G32" s="15">
        <f>SUM(F32/E32*100)</f>
        <v>16.2817</v>
      </c>
      <c r="H32" s="15">
        <v>100000</v>
      </c>
      <c r="I32" s="15">
        <v>76156.4</v>
      </c>
      <c r="J32" s="15">
        <f>SUM(I32/H32*100)</f>
        <v>76.15639999999999</v>
      </c>
      <c r="K32" s="15">
        <v>0</v>
      </c>
      <c r="L32" s="15">
        <v>0</v>
      </c>
      <c r="M32" s="15">
        <v>0</v>
      </c>
      <c r="N32" s="15">
        <v>0</v>
      </c>
      <c r="O32" s="15">
        <v>0</v>
      </c>
      <c r="P32" s="15">
        <v>0</v>
      </c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</row>
    <row r="33" spans="1:40" s="11" customFormat="1" ht="20.25" customHeight="1">
      <c r="A33" s="57" t="s">
        <v>132</v>
      </c>
      <c r="B33" s="57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</row>
    <row r="34" spans="1:40" s="11" customFormat="1" ht="42" customHeight="1">
      <c r="A34" s="48" t="s">
        <v>26</v>
      </c>
      <c r="B34" s="13">
        <f>E34+H34+K34+N34</f>
        <v>195202.1</v>
      </c>
      <c r="C34" s="13">
        <f>F34+I34+L34+O34</f>
        <v>104250.79999999999</v>
      </c>
      <c r="D34" s="13">
        <f>SUM(C34/B34*100)</f>
        <v>53.406597572464634</v>
      </c>
      <c r="E34" s="13">
        <f>E36</f>
        <v>186560.7</v>
      </c>
      <c r="F34" s="13">
        <f aca="true" t="shared" si="1" ref="F34:P34">F36</f>
        <v>95670.4</v>
      </c>
      <c r="G34" s="13">
        <f t="shared" si="1"/>
        <v>51.28111118794043</v>
      </c>
      <c r="H34" s="13">
        <f t="shared" si="1"/>
        <v>0</v>
      </c>
      <c r="I34" s="13">
        <f t="shared" si="1"/>
        <v>0</v>
      </c>
      <c r="J34" s="13">
        <f t="shared" si="1"/>
        <v>0</v>
      </c>
      <c r="K34" s="13">
        <f t="shared" si="1"/>
        <v>0</v>
      </c>
      <c r="L34" s="13">
        <f t="shared" si="1"/>
        <v>0</v>
      </c>
      <c r="M34" s="13">
        <f t="shared" si="1"/>
        <v>0</v>
      </c>
      <c r="N34" s="13">
        <f t="shared" si="1"/>
        <v>8641.4</v>
      </c>
      <c r="O34" s="13">
        <f t="shared" si="1"/>
        <v>8580.4</v>
      </c>
      <c r="P34" s="13">
        <f t="shared" si="1"/>
        <v>99.2940958640961</v>
      </c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</row>
    <row r="35" spans="1:40" s="11" customFormat="1" ht="15" customHeight="1">
      <c r="A35" s="49" t="s">
        <v>27</v>
      </c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</row>
    <row r="36" spans="1:40" s="11" customFormat="1" ht="30.75" customHeight="1">
      <c r="A36" s="47" t="s">
        <v>118</v>
      </c>
      <c r="B36" s="15">
        <f>E36+H36+K36+N36</f>
        <v>195202.1</v>
      </c>
      <c r="C36" s="15">
        <f>F36+I36+L36+O36</f>
        <v>104250.79999999999</v>
      </c>
      <c r="D36" s="15">
        <f>SUM(C36/B36*100)</f>
        <v>53.406597572464634</v>
      </c>
      <c r="E36" s="15">
        <v>186560.7</v>
      </c>
      <c r="F36" s="15">
        <v>95670.4</v>
      </c>
      <c r="G36" s="15">
        <f>SUM(F36/E36*100)</f>
        <v>51.28111118794043</v>
      </c>
      <c r="H36" s="15">
        <v>0</v>
      </c>
      <c r="I36" s="15">
        <v>0</v>
      </c>
      <c r="J36" s="15">
        <v>0</v>
      </c>
      <c r="K36" s="15">
        <v>0</v>
      </c>
      <c r="L36" s="15">
        <v>0</v>
      </c>
      <c r="M36" s="15">
        <v>0</v>
      </c>
      <c r="N36" s="15">
        <v>8641.4</v>
      </c>
      <c r="O36" s="15">
        <v>8580.4</v>
      </c>
      <c r="P36" s="15">
        <f>SUM(O36/N36*100)</f>
        <v>99.2940958640961</v>
      </c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</row>
    <row r="37" spans="1:40" s="11" customFormat="1" ht="29.25" customHeight="1">
      <c r="A37" s="57" t="s">
        <v>133</v>
      </c>
      <c r="B37" s="57"/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</row>
    <row r="38" spans="1:40" s="11" customFormat="1" ht="22.5" customHeight="1">
      <c r="A38" s="18" t="s">
        <v>16</v>
      </c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</row>
    <row r="39" spans="1:40" s="11" customFormat="1" ht="44.25" customHeight="1">
      <c r="A39" s="48" t="s">
        <v>172</v>
      </c>
      <c r="B39" s="13">
        <f>E39+H39+K39+N39</f>
        <v>25643.9</v>
      </c>
      <c r="C39" s="13">
        <f>F39+I39+L39+O39</f>
        <v>17715.5</v>
      </c>
      <c r="D39" s="14">
        <f>SUM(C39/B39*100)</f>
        <v>69.08270582867661</v>
      </c>
      <c r="E39" s="13">
        <v>14448.6</v>
      </c>
      <c r="F39" s="13">
        <v>10008.7</v>
      </c>
      <c r="G39" s="13">
        <f>SUM(F39/E39*100)</f>
        <v>69.27107124565703</v>
      </c>
      <c r="H39" s="13">
        <v>11195.3</v>
      </c>
      <c r="I39" s="13">
        <v>7706.8</v>
      </c>
      <c r="J39" s="13">
        <f>SUM(I39/H39*100)</f>
        <v>68.83960233312195</v>
      </c>
      <c r="K39" s="13">
        <v>0</v>
      </c>
      <c r="L39" s="13">
        <v>0</v>
      </c>
      <c r="M39" s="13">
        <v>0</v>
      </c>
      <c r="N39" s="13">
        <v>0</v>
      </c>
      <c r="O39" s="13">
        <v>0</v>
      </c>
      <c r="P39" s="13">
        <v>0</v>
      </c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</row>
    <row r="40" spans="1:40" s="40" customFormat="1" ht="16.5" customHeight="1">
      <c r="A40" s="22" t="s">
        <v>75</v>
      </c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39"/>
      <c r="AG40" s="39"/>
      <c r="AH40" s="39"/>
      <c r="AI40" s="39"/>
      <c r="AJ40" s="39"/>
      <c r="AK40" s="39"/>
      <c r="AL40" s="39"/>
      <c r="AM40" s="39"/>
      <c r="AN40" s="39"/>
    </row>
    <row r="41" spans="1:40" s="11" customFormat="1" ht="29.25" customHeight="1">
      <c r="A41" s="57" t="s">
        <v>189</v>
      </c>
      <c r="B41" s="57"/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</row>
    <row r="42" spans="1:40" s="11" customFormat="1" ht="43.5" customHeight="1">
      <c r="A42" s="48" t="s">
        <v>60</v>
      </c>
      <c r="B42" s="13">
        <f>E42+H42+K42+N42</f>
        <v>712390</v>
      </c>
      <c r="C42" s="13">
        <f>F42+I42+L42+O42</f>
        <v>657494.1000000001</v>
      </c>
      <c r="D42" s="14">
        <f>SUM(C42/B42*100)</f>
        <v>92.29412260138409</v>
      </c>
      <c r="E42" s="13">
        <f>E50+E46+E44+E48</f>
        <v>415645.8</v>
      </c>
      <c r="F42" s="13">
        <f>F50+F46+F44+F48</f>
        <v>390110.2</v>
      </c>
      <c r="G42" s="13">
        <f>SUM(F42/E42*100)</f>
        <v>93.85640369757135</v>
      </c>
      <c r="H42" s="13">
        <f>H50+H46+H44+H48</f>
        <v>296744.2</v>
      </c>
      <c r="I42" s="13">
        <f>I50+I46+I44+I48</f>
        <v>267383.9</v>
      </c>
      <c r="J42" s="13">
        <f>SUM(I42/H42*100)</f>
        <v>90.10585548091589</v>
      </c>
      <c r="K42" s="13">
        <f>K50+K46+K44+K48</f>
        <v>0</v>
      </c>
      <c r="L42" s="13">
        <f>L50+L46+L44+L48</f>
        <v>0</v>
      </c>
      <c r="M42" s="13">
        <f>M50+M46+M44+M48</f>
        <v>0</v>
      </c>
      <c r="N42" s="13">
        <f>N50+N46+N44+N48</f>
        <v>0</v>
      </c>
      <c r="O42" s="13">
        <f>O50+O46+O44+O48</f>
        <v>0</v>
      </c>
      <c r="P42" s="13">
        <f>P50</f>
        <v>0</v>
      </c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</row>
    <row r="43" spans="1:40" s="40" customFormat="1" ht="17.25" customHeight="1">
      <c r="A43" s="22" t="s">
        <v>8</v>
      </c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39"/>
      <c r="AK43" s="39"/>
      <c r="AL43" s="39"/>
      <c r="AM43" s="39"/>
      <c r="AN43" s="39"/>
    </row>
    <row r="44" spans="1:40" s="11" customFormat="1" ht="43.5" customHeight="1">
      <c r="A44" s="50" t="s">
        <v>97</v>
      </c>
      <c r="B44" s="15">
        <f>E44+H44+K44+N44</f>
        <v>184159.7</v>
      </c>
      <c r="C44" s="15">
        <f>F44+I44+L44+O44</f>
        <v>169478.1</v>
      </c>
      <c r="D44" s="15">
        <f>SUM(C44/B44*100)</f>
        <v>92.02778892450411</v>
      </c>
      <c r="E44" s="15">
        <v>14315</v>
      </c>
      <c r="F44" s="15">
        <v>14315</v>
      </c>
      <c r="G44" s="15">
        <f>SUM(F44/E44*100)</f>
        <v>100</v>
      </c>
      <c r="H44" s="15">
        <v>169844.7</v>
      </c>
      <c r="I44" s="15">
        <v>155163.1</v>
      </c>
      <c r="J44" s="15">
        <f>SUM(I44/H44*100)</f>
        <v>91.35586803709505</v>
      </c>
      <c r="K44" s="15">
        <v>0</v>
      </c>
      <c r="L44" s="15">
        <v>0</v>
      </c>
      <c r="M44" s="15">
        <v>0</v>
      </c>
      <c r="N44" s="15">
        <v>0</v>
      </c>
      <c r="O44" s="15">
        <v>0</v>
      </c>
      <c r="P44" s="15">
        <v>0</v>
      </c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</row>
    <row r="45" spans="1:40" s="11" customFormat="1" ht="15.75" customHeight="1">
      <c r="A45" s="57" t="s">
        <v>19</v>
      </c>
      <c r="B45" s="57"/>
      <c r="C45" s="57"/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</row>
    <row r="46" spans="1:40" s="11" customFormat="1" ht="29.25" customHeight="1">
      <c r="A46" s="23" t="s">
        <v>138</v>
      </c>
      <c r="B46" s="15">
        <f aca="true" t="shared" si="2" ref="B46:C50">E46+H46+K46+N46</f>
        <v>47000</v>
      </c>
      <c r="C46" s="15">
        <f t="shared" si="2"/>
        <v>34298.4</v>
      </c>
      <c r="D46" s="15">
        <f>SUM(C46/B46*100)</f>
        <v>72.97531914893617</v>
      </c>
      <c r="E46" s="15">
        <v>30000</v>
      </c>
      <c r="F46" s="15">
        <v>18964.4</v>
      </c>
      <c r="G46" s="15">
        <f>SUM(F46/E46*100)</f>
        <v>63.21466666666667</v>
      </c>
      <c r="H46" s="15">
        <v>17000</v>
      </c>
      <c r="I46" s="15">
        <v>15334</v>
      </c>
      <c r="J46" s="15">
        <f>SUM(I46/H46*100)</f>
        <v>90.2</v>
      </c>
      <c r="K46" s="15">
        <v>0</v>
      </c>
      <c r="L46" s="15">
        <v>0</v>
      </c>
      <c r="M46" s="15">
        <v>0</v>
      </c>
      <c r="N46" s="15">
        <v>0</v>
      </c>
      <c r="O46" s="15">
        <v>0</v>
      </c>
      <c r="P46" s="15">
        <v>0</v>
      </c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</row>
    <row r="47" spans="1:40" s="11" customFormat="1" ht="16.5" customHeight="1">
      <c r="A47" s="57" t="s">
        <v>119</v>
      </c>
      <c r="B47" s="57"/>
      <c r="C47" s="57"/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</row>
    <row r="48" spans="1:40" s="11" customFormat="1" ht="48.75" customHeight="1">
      <c r="A48" s="23" t="s">
        <v>134</v>
      </c>
      <c r="B48" s="15">
        <f t="shared" si="2"/>
        <v>24500</v>
      </c>
      <c r="C48" s="15">
        <f t="shared" si="2"/>
        <v>4420</v>
      </c>
      <c r="D48" s="15">
        <f>SUM(C48/B48*100)</f>
        <v>18.040816326530614</v>
      </c>
      <c r="E48" s="15">
        <v>14500</v>
      </c>
      <c r="F48" s="15">
        <v>0</v>
      </c>
      <c r="G48" s="15">
        <f>SUM(F48/E48*100)</f>
        <v>0</v>
      </c>
      <c r="H48" s="15">
        <v>10000</v>
      </c>
      <c r="I48" s="15">
        <v>4420</v>
      </c>
      <c r="J48" s="15">
        <v>0</v>
      </c>
      <c r="K48" s="15">
        <v>0</v>
      </c>
      <c r="L48" s="15">
        <v>0</v>
      </c>
      <c r="M48" s="15">
        <v>0</v>
      </c>
      <c r="N48" s="15">
        <v>0</v>
      </c>
      <c r="O48" s="15">
        <v>0</v>
      </c>
      <c r="P48" s="15">
        <v>0</v>
      </c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</row>
    <row r="49" spans="1:40" s="11" customFormat="1" ht="18" customHeight="1">
      <c r="A49" s="57" t="s">
        <v>135</v>
      </c>
      <c r="B49" s="57"/>
      <c r="C49" s="57"/>
      <c r="D49" s="57"/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</row>
    <row r="50" spans="1:40" s="11" customFormat="1" ht="45">
      <c r="A50" s="23" t="s">
        <v>136</v>
      </c>
      <c r="B50" s="15">
        <f t="shared" si="2"/>
        <v>456730.3</v>
      </c>
      <c r="C50" s="15">
        <f t="shared" si="2"/>
        <v>449297.6</v>
      </c>
      <c r="D50" s="15">
        <f>SUM(C50/B50*100)</f>
        <v>98.37262822282646</v>
      </c>
      <c r="E50" s="15">
        <v>356830.8</v>
      </c>
      <c r="F50" s="15">
        <v>356830.8</v>
      </c>
      <c r="G50" s="15">
        <f>SUM(F50/E50*100)</f>
        <v>100</v>
      </c>
      <c r="H50" s="15">
        <v>99899.5</v>
      </c>
      <c r="I50" s="15">
        <v>92466.8</v>
      </c>
      <c r="J50" s="15">
        <f>SUM(I50/H50*100)</f>
        <v>92.55982262173484</v>
      </c>
      <c r="K50" s="15">
        <v>0</v>
      </c>
      <c r="L50" s="15">
        <v>0</v>
      </c>
      <c r="M50" s="15">
        <v>0</v>
      </c>
      <c r="N50" s="15">
        <v>0</v>
      </c>
      <c r="O50" s="15">
        <v>0</v>
      </c>
      <c r="P50" s="15">
        <v>0</v>
      </c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</row>
    <row r="51" spans="1:40" s="11" customFormat="1" ht="15.75" customHeight="1">
      <c r="A51" s="57" t="s">
        <v>19</v>
      </c>
      <c r="B51" s="57"/>
      <c r="C51" s="57"/>
      <c r="D51" s="57"/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</row>
    <row r="52" spans="1:40" s="11" customFormat="1" ht="15.75" customHeight="1">
      <c r="A52" s="18" t="s">
        <v>28</v>
      </c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</row>
    <row r="53" spans="1:40" s="11" customFormat="1" ht="15.75" customHeight="1">
      <c r="A53" s="51" t="s">
        <v>100</v>
      </c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</row>
    <row r="54" spans="1:40" s="11" customFormat="1" ht="43.5" customHeight="1">
      <c r="A54" s="52" t="s">
        <v>103</v>
      </c>
      <c r="B54" s="13">
        <f>E54+H54+K54+N54</f>
        <v>429012.9</v>
      </c>
      <c r="C54" s="13">
        <f>F54+I54+L54+O54</f>
        <v>340317.1</v>
      </c>
      <c r="D54" s="13">
        <f>SUM(C54/B54*100)</f>
        <v>79.3256100224492</v>
      </c>
      <c r="E54" s="13">
        <v>300000</v>
      </c>
      <c r="F54" s="13">
        <v>218089.6</v>
      </c>
      <c r="G54" s="13">
        <f>SUM(F54/E54*100)</f>
        <v>72.69653333333333</v>
      </c>
      <c r="H54" s="13">
        <v>129012.9</v>
      </c>
      <c r="I54" s="13">
        <v>122227.5</v>
      </c>
      <c r="J54" s="13">
        <f>SUM(I54/H54*100)</f>
        <v>94.74052594740526</v>
      </c>
      <c r="K54" s="13">
        <v>0</v>
      </c>
      <c r="L54" s="13">
        <v>0</v>
      </c>
      <c r="M54" s="13">
        <v>0</v>
      </c>
      <c r="N54" s="13">
        <v>0</v>
      </c>
      <c r="O54" s="13">
        <v>0</v>
      </c>
      <c r="P54" s="13">
        <v>0</v>
      </c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</row>
    <row r="55" spans="1:40" s="11" customFormat="1" ht="31.5" customHeight="1">
      <c r="A55" s="57" t="s">
        <v>127</v>
      </c>
      <c r="B55" s="57"/>
      <c r="C55" s="57"/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</row>
    <row r="56" spans="1:40" s="11" customFormat="1" ht="20.25" customHeight="1">
      <c r="A56" s="18" t="s">
        <v>70</v>
      </c>
      <c r="B56" s="19"/>
      <c r="C56" s="19"/>
      <c r="D56" s="19"/>
      <c r="E56" s="19"/>
      <c r="F56" s="19"/>
      <c r="G56" s="24"/>
      <c r="H56" s="19"/>
      <c r="I56" s="21"/>
      <c r="J56" s="21"/>
      <c r="K56" s="21"/>
      <c r="L56" s="21"/>
      <c r="M56" s="21"/>
      <c r="N56" s="21"/>
      <c r="O56" s="21"/>
      <c r="P56" s="21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</row>
    <row r="57" spans="1:40" s="11" customFormat="1" ht="28.5">
      <c r="A57" s="48" t="s">
        <v>71</v>
      </c>
      <c r="B57" s="13">
        <f>E57+H57+K57+N57</f>
        <v>1608458.7</v>
      </c>
      <c r="C57" s="13">
        <f>F57+I57+L57+O57</f>
        <v>1139693.2</v>
      </c>
      <c r="D57" s="14">
        <f>SUM(C57/B57*100)</f>
        <v>70.85623025322316</v>
      </c>
      <c r="E57" s="13">
        <f>E59+E64+E66</f>
        <v>886669.6</v>
      </c>
      <c r="F57" s="13">
        <f>F59+F64+F66</f>
        <v>497329.69999999995</v>
      </c>
      <c r="G57" s="13">
        <f>SUM(F57/E57*100)</f>
        <v>56.08963022979473</v>
      </c>
      <c r="H57" s="13">
        <f>H59+H64+H66</f>
        <v>257994.7</v>
      </c>
      <c r="I57" s="13">
        <f>I59+I64+I66</f>
        <v>178569.1</v>
      </c>
      <c r="J57" s="13">
        <f>SUM(I57/H57*100)</f>
        <v>69.21425130051121</v>
      </c>
      <c r="K57" s="13">
        <f>K59+K64+K66</f>
        <v>20923.4</v>
      </c>
      <c r="L57" s="13">
        <f>L59+L64+L66</f>
        <v>20923.4</v>
      </c>
      <c r="M57" s="13">
        <f>SUM(L57/K57*100)</f>
        <v>100</v>
      </c>
      <c r="N57" s="13">
        <f>N59+N64+N66</f>
        <v>442871</v>
      </c>
      <c r="O57" s="13">
        <f>O59+O64+O66</f>
        <v>442871</v>
      </c>
      <c r="P57" s="13">
        <f>SUM(O57/N57*100)</f>
        <v>100</v>
      </c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</row>
    <row r="58" spans="1:40" s="11" customFormat="1" ht="15">
      <c r="A58" s="51" t="s">
        <v>76</v>
      </c>
      <c r="B58" s="13"/>
      <c r="C58" s="13"/>
      <c r="D58" s="14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</row>
    <row r="59" spans="1:40" s="11" customFormat="1" ht="60" customHeight="1">
      <c r="A59" s="48" t="s">
        <v>18</v>
      </c>
      <c r="B59" s="15">
        <f>E59+H59+K59+N59</f>
        <v>634888.7</v>
      </c>
      <c r="C59" s="15">
        <f>F59+I59+L59+O59</f>
        <v>257200.9</v>
      </c>
      <c r="D59" s="15">
        <f>SUM(C59/B59*100)</f>
        <v>40.511179361043915</v>
      </c>
      <c r="E59" s="43">
        <f>E60+E62+E63</f>
        <v>634888.7</v>
      </c>
      <c r="F59" s="43">
        <f>F60+F62+F63</f>
        <v>257200.9</v>
      </c>
      <c r="G59" s="15">
        <f>SUM(F59/E59*100)</f>
        <v>40.511179361043915</v>
      </c>
      <c r="H59" s="43">
        <f>H60</f>
        <v>0</v>
      </c>
      <c r="I59" s="43">
        <f>I60</f>
        <v>0</v>
      </c>
      <c r="J59" s="15">
        <v>0</v>
      </c>
      <c r="K59" s="43">
        <f>K60</f>
        <v>0</v>
      </c>
      <c r="L59" s="43">
        <f>L60</f>
        <v>0</v>
      </c>
      <c r="M59" s="15">
        <v>0</v>
      </c>
      <c r="N59" s="43">
        <f>N60</f>
        <v>0</v>
      </c>
      <c r="O59" s="43">
        <f>O60</f>
        <v>0</v>
      </c>
      <c r="P59" s="15">
        <v>0</v>
      </c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</row>
    <row r="60" spans="1:40" s="11" customFormat="1" ht="30">
      <c r="A60" s="23" t="s">
        <v>35</v>
      </c>
      <c r="B60" s="15">
        <f>E60+H60+K60+N60</f>
        <v>617576.7</v>
      </c>
      <c r="C60" s="15">
        <f>F60+I60+L60+O60</f>
        <v>239888.9</v>
      </c>
      <c r="D60" s="15">
        <f>SUM(C60/B60*100)</f>
        <v>38.84358007677427</v>
      </c>
      <c r="E60" s="43">
        <v>617576.7</v>
      </c>
      <c r="F60" s="43">
        <v>239888.9</v>
      </c>
      <c r="G60" s="15">
        <f>SUM(F60/E60*100)</f>
        <v>38.84358007677427</v>
      </c>
      <c r="H60" s="15">
        <v>0</v>
      </c>
      <c r="I60" s="15">
        <v>0</v>
      </c>
      <c r="J60" s="15">
        <v>0</v>
      </c>
      <c r="K60" s="15">
        <v>0</v>
      </c>
      <c r="L60" s="15">
        <v>0</v>
      </c>
      <c r="M60" s="15">
        <v>0</v>
      </c>
      <c r="N60" s="15">
        <v>0</v>
      </c>
      <c r="O60" s="15">
        <v>0</v>
      </c>
      <c r="P60" s="15">
        <v>0</v>
      </c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</row>
    <row r="61" spans="1:40" s="11" customFormat="1" ht="45.75" customHeight="1">
      <c r="A61" s="57" t="s">
        <v>137</v>
      </c>
      <c r="B61" s="57"/>
      <c r="C61" s="57"/>
      <c r="D61" s="57"/>
      <c r="E61" s="57"/>
      <c r="F61" s="57"/>
      <c r="G61" s="57"/>
      <c r="H61" s="57"/>
      <c r="I61" s="57"/>
      <c r="J61" s="57"/>
      <c r="K61" s="57"/>
      <c r="L61" s="57"/>
      <c r="M61" s="57"/>
      <c r="N61" s="57"/>
      <c r="O61" s="57"/>
      <c r="P61" s="57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</row>
    <row r="62" spans="1:40" s="11" customFormat="1" ht="33" customHeight="1">
      <c r="A62" s="23" t="s">
        <v>126</v>
      </c>
      <c r="B62" s="15">
        <f aca="true" t="shared" si="3" ref="B62:C64">E62+H62+K62+N62</f>
        <v>5231.1</v>
      </c>
      <c r="C62" s="15">
        <f t="shared" si="3"/>
        <v>5231.1</v>
      </c>
      <c r="D62" s="15">
        <f>SUM(C62/B62*100)</f>
        <v>100</v>
      </c>
      <c r="E62" s="15">
        <v>5231.1</v>
      </c>
      <c r="F62" s="15">
        <v>5231.1</v>
      </c>
      <c r="G62" s="15">
        <f>SUM(F62/E62*100)</f>
        <v>100</v>
      </c>
      <c r="H62" s="15">
        <v>0</v>
      </c>
      <c r="I62" s="15">
        <v>0</v>
      </c>
      <c r="J62" s="15">
        <v>0</v>
      </c>
      <c r="K62" s="15">
        <v>0</v>
      </c>
      <c r="L62" s="15">
        <v>0</v>
      </c>
      <c r="M62" s="15">
        <v>0</v>
      </c>
      <c r="N62" s="15">
        <v>0</v>
      </c>
      <c r="O62" s="15">
        <v>0</v>
      </c>
      <c r="P62" s="15">
        <v>0</v>
      </c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</row>
    <row r="63" spans="1:40" s="11" customFormat="1" ht="27.75" customHeight="1">
      <c r="A63" s="23" t="s">
        <v>96</v>
      </c>
      <c r="B63" s="15">
        <f t="shared" si="3"/>
        <v>12080.9</v>
      </c>
      <c r="C63" s="15">
        <f t="shared" si="3"/>
        <v>12080.9</v>
      </c>
      <c r="D63" s="15">
        <f>SUM(C63/B63*100)</f>
        <v>100</v>
      </c>
      <c r="E63" s="15">
        <v>12080.9</v>
      </c>
      <c r="F63" s="15">
        <v>12080.9</v>
      </c>
      <c r="G63" s="15">
        <f>SUM(F63/E63*100)</f>
        <v>100</v>
      </c>
      <c r="H63" s="15">
        <v>0</v>
      </c>
      <c r="I63" s="15">
        <v>0</v>
      </c>
      <c r="J63" s="15">
        <v>0</v>
      </c>
      <c r="K63" s="15">
        <v>0</v>
      </c>
      <c r="L63" s="15">
        <v>0</v>
      </c>
      <c r="M63" s="15">
        <v>0</v>
      </c>
      <c r="N63" s="15">
        <v>0</v>
      </c>
      <c r="O63" s="15">
        <v>0</v>
      </c>
      <c r="P63" s="15">
        <v>0</v>
      </c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</row>
    <row r="64" spans="1:40" s="11" customFormat="1" ht="42.75">
      <c r="A64" s="48" t="s">
        <v>23</v>
      </c>
      <c r="B64" s="15">
        <f t="shared" si="3"/>
        <v>269041.3</v>
      </c>
      <c r="C64" s="15">
        <f t="shared" si="3"/>
        <v>186992.2</v>
      </c>
      <c r="D64" s="15">
        <f>SUM(C64/B64*100)</f>
        <v>69.50315806532306</v>
      </c>
      <c r="E64" s="15">
        <v>182546.6</v>
      </c>
      <c r="F64" s="15">
        <v>161215.2</v>
      </c>
      <c r="G64" s="15">
        <f>SUM(F64/E64*100)</f>
        <v>88.31454543661728</v>
      </c>
      <c r="H64" s="15">
        <v>86494.7</v>
      </c>
      <c r="I64" s="15">
        <v>25777</v>
      </c>
      <c r="J64" s="15">
        <f>SUM(I64/H64*100)</f>
        <v>29.80182600783632</v>
      </c>
      <c r="K64" s="15">
        <v>0</v>
      </c>
      <c r="L64" s="15">
        <v>0</v>
      </c>
      <c r="M64" s="15">
        <v>0</v>
      </c>
      <c r="N64" s="15">
        <v>0</v>
      </c>
      <c r="O64" s="15">
        <v>0</v>
      </c>
      <c r="P64" s="15">
        <v>0</v>
      </c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</row>
    <row r="65" spans="1:40" s="11" customFormat="1" ht="60.75" customHeight="1">
      <c r="A65" s="57" t="s">
        <v>139</v>
      </c>
      <c r="B65" s="57"/>
      <c r="C65" s="57"/>
      <c r="D65" s="57"/>
      <c r="E65" s="57"/>
      <c r="F65" s="57"/>
      <c r="G65" s="57"/>
      <c r="H65" s="57"/>
      <c r="I65" s="57"/>
      <c r="J65" s="57"/>
      <c r="K65" s="57"/>
      <c r="L65" s="57"/>
      <c r="M65" s="57"/>
      <c r="N65" s="57"/>
      <c r="O65" s="57"/>
      <c r="P65" s="57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</row>
    <row r="66" spans="1:40" s="11" customFormat="1" ht="17.25" customHeight="1">
      <c r="A66" s="48" t="s">
        <v>7</v>
      </c>
      <c r="B66" s="15">
        <f>E66+H66+K66+N66</f>
        <v>704528.7</v>
      </c>
      <c r="C66" s="15">
        <f>F66+I66+L66+O66</f>
        <v>695500.1</v>
      </c>
      <c r="D66" s="15">
        <f>SUM(C66/B66*100)</f>
        <v>98.71849081520739</v>
      </c>
      <c r="E66" s="43">
        <v>69234.3</v>
      </c>
      <c r="F66" s="43">
        <v>78913.6</v>
      </c>
      <c r="G66" s="15">
        <f>SUM(F66/E66*100)</f>
        <v>113.98049810570771</v>
      </c>
      <c r="H66" s="43">
        <v>171500</v>
      </c>
      <c r="I66" s="43">
        <v>152792.1</v>
      </c>
      <c r="J66" s="15">
        <f>SUM(I66/H66*100)</f>
        <v>89.09160349854228</v>
      </c>
      <c r="K66" s="43">
        <v>20923.4</v>
      </c>
      <c r="L66" s="43">
        <v>20923.4</v>
      </c>
      <c r="M66" s="15">
        <f>SUM(L66/K66*100)</f>
        <v>100</v>
      </c>
      <c r="N66" s="15">
        <v>442871</v>
      </c>
      <c r="O66" s="15">
        <v>442871</v>
      </c>
      <c r="P66" s="15">
        <f>SUM(O66/N66*100)</f>
        <v>100</v>
      </c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</row>
    <row r="67" spans="1:40" s="11" customFormat="1" ht="33.75" customHeight="1">
      <c r="A67" s="57" t="s">
        <v>140</v>
      </c>
      <c r="B67" s="57"/>
      <c r="C67" s="57"/>
      <c r="D67" s="57"/>
      <c r="E67" s="57"/>
      <c r="F67" s="57"/>
      <c r="G67" s="57"/>
      <c r="H67" s="57"/>
      <c r="I67" s="57"/>
      <c r="J67" s="57"/>
      <c r="K67" s="57"/>
      <c r="L67" s="57"/>
      <c r="M67" s="57"/>
      <c r="N67" s="57"/>
      <c r="O67" s="57"/>
      <c r="P67" s="57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</row>
    <row r="68" spans="1:40" s="11" customFormat="1" ht="33" customHeight="1">
      <c r="A68" s="48" t="s">
        <v>5</v>
      </c>
      <c r="B68" s="13">
        <f>E68+H68+K68+N68</f>
        <v>1397126.6</v>
      </c>
      <c r="C68" s="13">
        <f>F68+I68+L68+O68</f>
        <v>858430.4</v>
      </c>
      <c r="D68" s="14">
        <f>SUM(C68/B68*100)</f>
        <v>61.442563615924286</v>
      </c>
      <c r="E68" s="13">
        <v>182342</v>
      </c>
      <c r="F68" s="13">
        <v>71753.7</v>
      </c>
      <c r="G68" s="13">
        <f>SUM(F68/E68*100)</f>
        <v>39.35116429566419</v>
      </c>
      <c r="H68" s="13">
        <v>338417.6</v>
      </c>
      <c r="I68" s="13">
        <v>70719.5</v>
      </c>
      <c r="J68" s="13">
        <f>SUM(I68/H68*100)</f>
        <v>20.897110552169863</v>
      </c>
      <c r="K68" s="13">
        <v>16667</v>
      </c>
      <c r="L68" s="13">
        <v>5155.8</v>
      </c>
      <c r="M68" s="13">
        <f>SUM(L68/K68*100)</f>
        <v>30.93418131637367</v>
      </c>
      <c r="N68" s="13">
        <v>859700</v>
      </c>
      <c r="O68" s="13">
        <v>710801.4</v>
      </c>
      <c r="P68" s="13">
        <f>SUM(O68/N68*100)</f>
        <v>82.6801675002908</v>
      </c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</row>
    <row r="69" spans="1:40" s="11" customFormat="1" ht="18.75" customHeight="1">
      <c r="A69" s="51" t="s">
        <v>76</v>
      </c>
      <c r="B69" s="27"/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</row>
    <row r="70" spans="1:40" s="11" customFormat="1" ht="63.75" customHeight="1">
      <c r="A70" s="63" t="s">
        <v>141</v>
      </c>
      <c r="B70" s="64"/>
      <c r="C70" s="64"/>
      <c r="D70" s="64"/>
      <c r="E70" s="64"/>
      <c r="F70" s="64"/>
      <c r="G70" s="64"/>
      <c r="H70" s="64"/>
      <c r="I70" s="64"/>
      <c r="J70" s="64"/>
      <c r="K70" s="64"/>
      <c r="L70" s="64"/>
      <c r="M70" s="64"/>
      <c r="N70" s="64"/>
      <c r="O70" s="64"/>
      <c r="P70" s="65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</row>
    <row r="71" spans="1:40" s="11" customFormat="1" ht="46.5" customHeight="1">
      <c r="A71" s="48" t="s">
        <v>120</v>
      </c>
      <c r="B71" s="13">
        <f>E71+H71+K71+N71</f>
        <v>150507.3</v>
      </c>
      <c r="C71" s="13">
        <f>F71+I71+L71+O71</f>
        <v>107989.79999999999</v>
      </c>
      <c r="D71" s="14">
        <f>SUM(C71/B71*100)</f>
        <v>71.75053967481976</v>
      </c>
      <c r="E71" s="13">
        <f>E73+E75+E77+E79+E81+E83</f>
        <v>76420.8</v>
      </c>
      <c r="F71" s="13">
        <f>F73+F75+F77+F79+F81+F83</f>
        <v>11061.699999999999</v>
      </c>
      <c r="G71" s="13">
        <f>SUM(F71/E71*100)</f>
        <v>14.47472415886774</v>
      </c>
      <c r="H71" s="14">
        <f>H73+H75+H77+H79+H81+H83</f>
        <v>8886.5</v>
      </c>
      <c r="I71" s="14">
        <f aca="true" t="shared" si="4" ref="I71:O71">I73+I75+I77+I79+I81+I83</f>
        <v>0</v>
      </c>
      <c r="J71" s="14">
        <f>SUM(I71/H71*100)</f>
        <v>0</v>
      </c>
      <c r="K71" s="14">
        <f t="shared" si="4"/>
        <v>45200</v>
      </c>
      <c r="L71" s="14">
        <f t="shared" si="4"/>
        <v>45574</v>
      </c>
      <c r="M71" s="14">
        <f>SUM(L71/K71*100)</f>
        <v>100.82743362831859</v>
      </c>
      <c r="N71" s="14">
        <f t="shared" si="4"/>
        <v>20000</v>
      </c>
      <c r="O71" s="14">
        <f t="shared" si="4"/>
        <v>51354.1</v>
      </c>
      <c r="P71" s="14">
        <f>SUM(O71/N71*100)</f>
        <v>256.7705</v>
      </c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</row>
    <row r="72" spans="1:40" s="11" customFormat="1" ht="15" customHeight="1">
      <c r="A72" s="51" t="s">
        <v>125</v>
      </c>
      <c r="B72" s="13"/>
      <c r="C72" s="13"/>
      <c r="D72" s="14"/>
      <c r="E72" s="13"/>
      <c r="F72" s="13"/>
      <c r="G72" s="13"/>
      <c r="H72" s="14"/>
      <c r="I72" s="13"/>
      <c r="J72" s="13"/>
      <c r="K72" s="13"/>
      <c r="L72" s="14"/>
      <c r="M72" s="13"/>
      <c r="N72" s="13"/>
      <c r="O72" s="13"/>
      <c r="P72" s="14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</row>
    <row r="73" spans="1:40" s="11" customFormat="1" ht="47.25" customHeight="1">
      <c r="A73" s="23" t="s">
        <v>121</v>
      </c>
      <c r="B73" s="15">
        <f aca="true" t="shared" si="5" ref="B73:C83">E73+H73+K73+N73</f>
        <v>63723</v>
      </c>
      <c r="C73" s="15">
        <f t="shared" si="5"/>
        <v>82859</v>
      </c>
      <c r="D73" s="43">
        <f>SUM(C73/B73*100)</f>
        <v>130.02997347896363</v>
      </c>
      <c r="E73" s="43">
        <v>18723</v>
      </c>
      <c r="F73" s="43">
        <v>6130.9</v>
      </c>
      <c r="G73" s="15">
        <f>SUM(F73/E73*100)</f>
        <v>32.74528654595951</v>
      </c>
      <c r="H73" s="43">
        <v>0</v>
      </c>
      <c r="I73" s="15">
        <v>0</v>
      </c>
      <c r="J73" s="15">
        <v>0</v>
      </c>
      <c r="K73" s="43">
        <v>25000</v>
      </c>
      <c r="L73" s="43">
        <v>25374</v>
      </c>
      <c r="M73" s="15">
        <f>SUM(L73/K73*100)</f>
        <v>101.49600000000001</v>
      </c>
      <c r="N73" s="43">
        <v>20000</v>
      </c>
      <c r="O73" s="43">
        <v>51354.1</v>
      </c>
      <c r="P73" s="43">
        <f>SUM(O73/N73*100)</f>
        <v>256.7705</v>
      </c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</row>
    <row r="74" spans="1:40" s="11" customFormat="1" ht="18.75" customHeight="1">
      <c r="A74" s="63" t="s">
        <v>144</v>
      </c>
      <c r="B74" s="64"/>
      <c r="C74" s="64"/>
      <c r="D74" s="64"/>
      <c r="E74" s="64"/>
      <c r="F74" s="64"/>
      <c r="G74" s="64"/>
      <c r="H74" s="64"/>
      <c r="I74" s="64"/>
      <c r="J74" s="64"/>
      <c r="K74" s="64"/>
      <c r="L74" s="64"/>
      <c r="M74" s="64"/>
      <c r="N74" s="64"/>
      <c r="O74" s="64"/>
      <c r="P74" s="65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</row>
    <row r="75" spans="1:40" s="11" customFormat="1" ht="46.5" customHeight="1">
      <c r="A75" s="23" t="s">
        <v>122</v>
      </c>
      <c r="B75" s="15">
        <f t="shared" si="5"/>
        <v>1500</v>
      </c>
      <c r="C75" s="15">
        <f t="shared" si="5"/>
        <v>1305</v>
      </c>
      <c r="D75" s="43">
        <f>SUM(C75/B75*100)</f>
        <v>87</v>
      </c>
      <c r="E75" s="43">
        <v>1500</v>
      </c>
      <c r="F75" s="43">
        <v>1305</v>
      </c>
      <c r="G75" s="15">
        <f>SUM(F75/E75*100)</f>
        <v>87</v>
      </c>
      <c r="H75" s="43">
        <v>0</v>
      </c>
      <c r="I75" s="43">
        <v>0</v>
      </c>
      <c r="J75" s="43">
        <v>0</v>
      </c>
      <c r="K75" s="43">
        <v>0</v>
      </c>
      <c r="L75" s="43">
        <v>0</v>
      </c>
      <c r="M75" s="43">
        <v>0</v>
      </c>
      <c r="N75" s="43">
        <v>0</v>
      </c>
      <c r="O75" s="43">
        <v>0</v>
      </c>
      <c r="P75" s="43">
        <v>0</v>
      </c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</row>
    <row r="76" spans="1:40" s="11" customFormat="1" ht="18.75" customHeight="1">
      <c r="A76" s="63" t="s">
        <v>144</v>
      </c>
      <c r="B76" s="64"/>
      <c r="C76" s="64"/>
      <c r="D76" s="64"/>
      <c r="E76" s="64"/>
      <c r="F76" s="64"/>
      <c r="G76" s="64"/>
      <c r="H76" s="64"/>
      <c r="I76" s="64"/>
      <c r="J76" s="64"/>
      <c r="K76" s="64"/>
      <c r="L76" s="64"/>
      <c r="M76" s="64"/>
      <c r="N76" s="64"/>
      <c r="O76" s="64"/>
      <c r="P76" s="65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</row>
    <row r="77" spans="1:40" s="11" customFormat="1" ht="46.5" customHeight="1">
      <c r="A77" s="23" t="s">
        <v>123</v>
      </c>
      <c r="B77" s="15">
        <f t="shared" si="5"/>
        <v>40743.3</v>
      </c>
      <c r="C77" s="15">
        <f t="shared" si="5"/>
        <v>21433.9</v>
      </c>
      <c r="D77" s="43">
        <f>SUM(C77/B77*100)</f>
        <v>52.60717713096387</v>
      </c>
      <c r="E77" s="43">
        <v>11656.8</v>
      </c>
      <c r="F77" s="43">
        <v>1233.9</v>
      </c>
      <c r="G77" s="15">
        <f>SUM(F77/E77*100)</f>
        <v>10.585237801111798</v>
      </c>
      <c r="H77" s="43">
        <v>8886.5</v>
      </c>
      <c r="I77" s="43">
        <v>0</v>
      </c>
      <c r="J77" s="43">
        <f>SUM(I77/H77*100)</f>
        <v>0</v>
      </c>
      <c r="K77" s="43">
        <v>20200</v>
      </c>
      <c r="L77" s="43">
        <v>20200</v>
      </c>
      <c r="M77" s="43">
        <f>SUM(L77/K77*100)</f>
        <v>100</v>
      </c>
      <c r="N77" s="43">
        <v>0</v>
      </c>
      <c r="O77" s="43">
        <v>0</v>
      </c>
      <c r="P77" s="43">
        <v>0</v>
      </c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</row>
    <row r="78" spans="1:40" s="11" customFormat="1" ht="30.75" customHeight="1">
      <c r="A78" s="63" t="s">
        <v>145</v>
      </c>
      <c r="B78" s="64"/>
      <c r="C78" s="64"/>
      <c r="D78" s="64"/>
      <c r="E78" s="64"/>
      <c r="F78" s="64"/>
      <c r="G78" s="64"/>
      <c r="H78" s="64"/>
      <c r="I78" s="64"/>
      <c r="J78" s="64"/>
      <c r="K78" s="64"/>
      <c r="L78" s="64"/>
      <c r="M78" s="64"/>
      <c r="N78" s="64"/>
      <c r="O78" s="64"/>
      <c r="P78" s="65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</row>
    <row r="79" spans="1:40" s="11" customFormat="1" ht="32.25" customHeight="1">
      <c r="A79" s="23" t="s">
        <v>124</v>
      </c>
      <c r="B79" s="15">
        <f t="shared" si="5"/>
        <v>3250</v>
      </c>
      <c r="C79" s="15">
        <f t="shared" si="5"/>
        <v>2391.9</v>
      </c>
      <c r="D79" s="43">
        <f>SUM(C79/B79*100)</f>
        <v>73.59692307692308</v>
      </c>
      <c r="E79" s="43">
        <v>3250</v>
      </c>
      <c r="F79" s="43">
        <v>2391.9</v>
      </c>
      <c r="G79" s="15">
        <f>SUM(F79/E79*100)</f>
        <v>73.59692307692308</v>
      </c>
      <c r="H79" s="43">
        <v>0</v>
      </c>
      <c r="I79" s="43">
        <v>0</v>
      </c>
      <c r="J79" s="43">
        <v>0</v>
      </c>
      <c r="K79" s="43">
        <v>0</v>
      </c>
      <c r="L79" s="43">
        <v>0</v>
      </c>
      <c r="M79" s="43">
        <v>0</v>
      </c>
      <c r="N79" s="43">
        <v>0</v>
      </c>
      <c r="O79" s="43">
        <v>0</v>
      </c>
      <c r="P79" s="43">
        <v>0</v>
      </c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</row>
    <row r="80" spans="1:40" s="11" customFormat="1" ht="19.5" customHeight="1">
      <c r="A80" s="63" t="s">
        <v>146</v>
      </c>
      <c r="B80" s="64"/>
      <c r="C80" s="64"/>
      <c r="D80" s="64"/>
      <c r="E80" s="64"/>
      <c r="F80" s="64"/>
      <c r="G80" s="64"/>
      <c r="H80" s="64"/>
      <c r="I80" s="64"/>
      <c r="J80" s="64"/>
      <c r="K80" s="64"/>
      <c r="L80" s="64"/>
      <c r="M80" s="64"/>
      <c r="N80" s="64"/>
      <c r="O80" s="64"/>
      <c r="P80" s="65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</row>
    <row r="81" spans="1:40" s="11" customFormat="1" ht="32.25" customHeight="1">
      <c r="A81" s="23" t="s">
        <v>142</v>
      </c>
      <c r="B81" s="15">
        <f t="shared" si="5"/>
        <v>1000</v>
      </c>
      <c r="C81" s="15">
        <f t="shared" si="5"/>
        <v>0</v>
      </c>
      <c r="D81" s="43">
        <f>SUM(C81/B81*100)</f>
        <v>0</v>
      </c>
      <c r="E81" s="43">
        <v>1000</v>
      </c>
      <c r="F81" s="43">
        <v>0</v>
      </c>
      <c r="G81" s="15">
        <f>SUM(F81/E81*100)</f>
        <v>0</v>
      </c>
      <c r="H81" s="43">
        <v>0</v>
      </c>
      <c r="I81" s="43">
        <v>0</v>
      </c>
      <c r="J81" s="43">
        <v>0</v>
      </c>
      <c r="K81" s="43">
        <v>0</v>
      </c>
      <c r="L81" s="43">
        <v>0</v>
      </c>
      <c r="M81" s="43">
        <v>0</v>
      </c>
      <c r="N81" s="43">
        <v>0</v>
      </c>
      <c r="O81" s="43">
        <v>0</v>
      </c>
      <c r="P81" s="43">
        <v>0</v>
      </c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</row>
    <row r="82" spans="1:40" s="11" customFormat="1" ht="16.5" customHeight="1">
      <c r="A82" s="63" t="s">
        <v>147</v>
      </c>
      <c r="B82" s="64"/>
      <c r="C82" s="64"/>
      <c r="D82" s="64"/>
      <c r="E82" s="64"/>
      <c r="F82" s="64"/>
      <c r="G82" s="64"/>
      <c r="H82" s="64"/>
      <c r="I82" s="64"/>
      <c r="J82" s="64"/>
      <c r="K82" s="64"/>
      <c r="L82" s="64"/>
      <c r="M82" s="64"/>
      <c r="N82" s="64"/>
      <c r="O82" s="64"/>
      <c r="P82" s="65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</row>
    <row r="83" spans="1:40" s="11" customFormat="1" ht="32.25" customHeight="1">
      <c r="A83" s="23" t="s">
        <v>143</v>
      </c>
      <c r="B83" s="15">
        <f t="shared" si="5"/>
        <v>40291</v>
      </c>
      <c r="C83" s="15">
        <f t="shared" si="5"/>
        <v>0</v>
      </c>
      <c r="D83" s="43">
        <f>SUM(C83/B83*100)</f>
        <v>0</v>
      </c>
      <c r="E83" s="43">
        <v>40291</v>
      </c>
      <c r="F83" s="43">
        <v>0</v>
      </c>
      <c r="G83" s="15">
        <f>SUM(F83/E83*100)</f>
        <v>0</v>
      </c>
      <c r="H83" s="43">
        <v>0</v>
      </c>
      <c r="I83" s="43">
        <v>0</v>
      </c>
      <c r="J83" s="43">
        <v>0</v>
      </c>
      <c r="K83" s="43">
        <v>0</v>
      </c>
      <c r="L83" s="43">
        <v>0</v>
      </c>
      <c r="M83" s="43">
        <v>0</v>
      </c>
      <c r="N83" s="43">
        <v>0</v>
      </c>
      <c r="O83" s="43">
        <v>0</v>
      </c>
      <c r="P83" s="43">
        <v>0</v>
      </c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</row>
    <row r="84" spans="1:40" s="11" customFormat="1" ht="18.75" customHeight="1">
      <c r="A84" s="63" t="s">
        <v>148</v>
      </c>
      <c r="B84" s="64"/>
      <c r="C84" s="64"/>
      <c r="D84" s="64"/>
      <c r="E84" s="64"/>
      <c r="F84" s="64"/>
      <c r="G84" s="64"/>
      <c r="H84" s="64"/>
      <c r="I84" s="64"/>
      <c r="J84" s="64"/>
      <c r="K84" s="64"/>
      <c r="L84" s="64"/>
      <c r="M84" s="64"/>
      <c r="N84" s="64"/>
      <c r="O84" s="64"/>
      <c r="P84" s="65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</row>
    <row r="85" spans="1:40" s="11" customFormat="1" ht="21.75" customHeight="1">
      <c r="A85" s="18" t="s">
        <v>57</v>
      </c>
      <c r="B85" s="28"/>
      <c r="C85" s="28"/>
      <c r="D85" s="28"/>
      <c r="E85" s="29"/>
      <c r="F85" s="29"/>
      <c r="G85" s="28"/>
      <c r="H85" s="28"/>
      <c r="I85" s="30"/>
      <c r="J85" s="30"/>
      <c r="K85" s="30"/>
      <c r="L85" s="30"/>
      <c r="M85" s="30"/>
      <c r="N85" s="30"/>
      <c r="O85" s="30"/>
      <c r="P85" s="3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</row>
    <row r="86" spans="1:40" s="11" customFormat="1" ht="27.75" customHeight="1">
      <c r="A86" s="48" t="s">
        <v>47</v>
      </c>
      <c r="B86" s="13">
        <f>E86+H86+K86+N86</f>
        <v>169476.7</v>
      </c>
      <c r="C86" s="13">
        <f>F86+I86+L86+O86</f>
        <v>169476.7</v>
      </c>
      <c r="D86" s="14">
        <f>SUM(C86/B86*100)</f>
        <v>100</v>
      </c>
      <c r="E86" s="13">
        <v>169476.7</v>
      </c>
      <c r="F86" s="13">
        <v>169476.7</v>
      </c>
      <c r="G86" s="13">
        <f>SUM(F86/E86*100)</f>
        <v>100</v>
      </c>
      <c r="H86" s="13">
        <v>0</v>
      </c>
      <c r="I86" s="13">
        <v>0</v>
      </c>
      <c r="J86" s="13">
        <v>0</v>
      </c>
      <c r="K86" s="13">
        <v>0</v>
      </c>
      <c r="L86" s="13">
        <v>0</v>
      </c>
      <c r="M86" s="13">
        <v>0</v>
      </c>
      <c r="N86" s="13">
        <v>0</v>
      </c>
      <c r="O86" s="13">
        <v>0</v>
      </c>
      <c r="P86" s="13">
        <v>0</v>
      </c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</row>
    <row r="87" spans="1:40" s="11" customFormat="1" ht="16.5" customHeight="1">
      <c r="A87" s="22" t="s">
        <v>190</v>
      </c>
      <c r="B87" s="13"/>
      <c r="C87" s="13"/>
      <c r="D87" s="14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</row>
    <row r="88" spans="1:40" s="11" customFormat="1" ht="14.25" customHeight="1">
      <c r="A88" s="18" t="s">
        <v>28</v>
      </c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</row>
    <row r="89" spans="1:40" s="11" customFormat="1" ht="14.25" customHeight="1">
      <c r="A89" s="44" t="s">
        <v>48</v>
      </c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</row>
    <row r="90" spans="1:40" s="11" customFormat="1" ht="32.25" customHeight="1">
      <c r="A90" s="48" t="s">
        <v>49</v>
      </c>
      <c r="B90" s="13">
        <f>E90+H90+K90+N90</f>
        <v>122371.5</v>
      </c>
      <c r="C90" s="13">
        <f>F90+I90+L90+O90</f>
        <v>122371.5</v>
      </c>
      <c r="D90" s="13">
        <f>SUM(C90/B90*100)</f>
        <v>100</v>
      </c>
      <c r="E90" s="13">
        <v>122371.5</v>
      </c>
      <c r="F90" s="13">
        <v>122371.5</v>
      </c>
      <c r="G90" s="13">
        <f>SUM(F90/E90*100)</f>
        <v>100</v>
      </c>
      <c r="H90" s="13">
        <v>0</v>
      </c>
      <c r="I90" s="13">
        <v>0</v>
      </c>
      <c r="J90" s="13">
        <v>0</v>
      </c>
      <c r="K90" s="13">
        <v>0</v>
      </c>
      <c r="L90" s="13">
        <v>0</v>
      </c>
      <c r="M90" s="13">
        <v>0</v>
      </c>
      <c r="N90" s="13">
        <v>0</v>
      </c>
      <c r="O90" s="13">
        <v>0</v>
      </c>
      <c r="P90" s="13">
        <v>0</v>
      </c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</row>
    <row r="91" spans="1:40" s="11" customFormat="1" ht="18" customHeight="1">
      <c r="A91" s="54" t="s">
        <v>156</v>
      </c>
      <c r="B91" s="55"/>
      <c r="C91" s="55"/>
      <c r="D91" s="55"/>
      <c r="E91" s="55"/>
      <c r="F91" s="55"/>
      <c r="G91" s="55"/>
      <c r="H91" s="55"/>
      <c r="I91" s="55"/>
      <c r="J91" s="55"/>
      <c r="K91" s="55"/>
      <c r="L91" s="55"/>
      <c r="M91" s="55"/>
      <c r="N91" s="55"/>
      <c r="O91" s="55"/>
      <c r="P91" s="56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</row>
    <row r="92" spans="1:40" s="11" customFormat="1" ht="23.25" customHeight="1">
      <c r="A92" s="18" t="s">
        <v>34</v>
      </c>
      <c r="B92" s="19"/>
      <c r="C92" s="19"/>
      <c r="D92" s="19"/>
      <c r="E92" s="21"/>
      <c r="F92" s="21"/>
      <c r="G92" s="19"/>
      <c r="H92" s="19"/>
      <c r="I92" s="21"/>
      <c r="J92" s="21"/>
      <c r="K92" s="21"/>
      <c r="L92" s="21"/>
      <c r="M92" s="21"/>
      <c r="N92" s="21"/>
      <c r="O92" s="21"/>
      <c r="P92" s="21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N92" s="10"/>
    </row>
    <row r="93" spans="1:40" s="11" customFormat="1" ht="30" customHeight="1">
      <c r="A93" s="48" t="s">
        <v>32</v>
      </c>
      <c r="B93" s="13">
        <f>E93+H93+K93+N93</f>
        <v>29672.8</v>
      </c>
      <c r="C93" s="13">
        <f>F93+I93+L93+O93</f>
        <v>22862.6</v>
      </c>
      <c r="D93" s="14">
        <f>SUM(C93/B93*100)</f>
        <v>77.04901458574857</v>
      </c>
      <c r="E93" s="13">
        <v>29672.8</v>
      </c>
      <c r="F93" s="13">
        <v>22862.6</v>
      </c>
      <c r="G93" s="13">
        <f>SUM(F93/E93*100)</f>
        <v>77.04901458574857</v>
      </c>
      <c r="H93" s="13">
        <v>0</v>
      </c>
      <c r="I93" s="13">
        <v>0</v>
      </c>
      <c r="J93" s="13">
        <v>0</v>
      </c>
      <c r="K93" s="13">
        <v>0</v>
      </c>
      <c r="L93" s="13">
        <v>0</v>
      </c>
      <c r="M93" s="13">
        <v>0</v>
      </c>
      <c r="N93" s="13">
        <v>0</v>
      </c>
      <c r="O93" s="13">
        <v>0</v>
      </c>
      <c r="P93" s="13">
        <v>0</v>
      </c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0"/>
    </row>
    <row r="94" spans="1:40" s="11" customFormat="1" ht="18.75" customHeight="1">
      <c r="A94" s="22" t="s">
        <v>91</v>
      </c>
      <c r="B94" s="15"/>
      <c r="C94" s="15"/>
      <c r="D94" s="15"/>
      <c r="E94" s="28"/>
      <c r="F94" s="28"/>
      <c r="G94" s="15"/>
      <c r="H94" s="43"/>
      <c r="I94" s="43"/>
      <c r="J94" s="15"/>
      <c r="K94" s="15"/>
      <c r="L94" s="15"/>
      <c r="M94" s="15"/>
      <c r="N94" s="15"/>
      <c r="O94" s="15"/>
      <c r="P94" s="15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  <c r="AN94" s="10"/>
    </row>
    <row r="95" spans="1:40" s="11" customFormat="1" ht="30" customHeight="1">
      <c r="A95" s="54" t="s">
        <v>176</v>
      </c>
      <c r="B95" s="55"/>
      <c r="C95" s="55"/>
      <c r="D95" s="55"/>
      <c r="E95" s="55"/>
      <c r="F95" s="55"/>
      <c r="G95" s="55"/>
      <c r="H95" s="55"/>
      <c r="I95" s="55"/>
      <c r="J95" s="55"/>
      <c r="K95" s="55"/>
      <c r="L95" s="55"/>
      <c r="M95" s="55"/>
      <c r="N95" s="55"/>
      <c r="O95" s="55"/>
      <c r="P95" s="56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0"/>
      <c r="AN95" s="10"/>
    </row>
    <row r="96" spans="1:40" s="11" customFormat="1" ht="48" customHeight="1">
      <c r="A96" s="48" t="s">
        <v>15</v>
      </c>
      <c r="B96" s="13">
        <f>(E96+H96+K96+N96)</f>
        <v>106000</v>
      </c>
      <c r="C96" s="13">
        <f>(F96+I96+L96+O96)</f>
        <v>106000</v>
      </c>
      <c r="D96" s="13">
        <f>SUM(C96/B96*100)</f>
        <v>100</v>
      </c>
      <c r="E96" s="13">
        <f>E98</f>
        <v>96000</v>
      </c>
      <c r="F96" s="13">
        <f>F98</f>
        <v>96000</v>
      </c>
      <c r="G96" s="13">
        <f>SUM(F96/E96*100)</f>
        <v>100</v>
      </c>
      <c r="H96" s="13">
        <f>H98</f>
        <v>10000</v>
      </c>
      <c r="I96" s="13">
        <f>I98</f>
        <v>10000</v>
      </c>
      <c r="J96" s="13">
        <f>SUM(I96/H96*100)</f>
        <v>100</v>
      </c>
      <c r="K96" s="13">
        <v>0</v>
      </c>
      <c r="L96" s="13">
        <v>0</v>
      </c>
      <c r="M96" s="13">
        <v>0</v>
      </c>
      <c r="N96" s="13">
        <v>0</v>
      </c>
      <c r="O96" s="13">
        <v>0</v>
      </c>
      <c r="P96" s="13">
        <v>0</v>
      </c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  <c r="AN96" s="10"/>
    </row>
    <row r="97" spans="1:40" s="11" customFormat="1" ht="15.75" customHeight="1">
      <c r="A97" s="44" t="s">
        <v>67</v>
      </c>
      <c r="B97" s="44"/>
      <c r="C97" s="44"/>
      <c r="D97" s="44"/>
      <c r="E97" s="44"/>
      <c r="F97" s="44"/>
      <c r="G97" s="44"/>
      <c r="H97" s="44"/>
      <c r="I97" s="44"/>
      <c r="J97" s="44"/>
      <c r="K97" s="44"/>
      <c r="L97" s="44"/>
      <c r="M97" s="44"/>
      <c r="N97" s="44"/>
      <c r="O97" s="44"/>
      <c r="P97" s="44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0"/>
      <c r="AM97" s="10"/>
      <c r="AN97" s="10"/>
    </row>
    <row r="98" spans="1:40" s="11" customFormat="1" ht="15">
      <c r="A98" s="23" t="s">
        <v>92</v>
      </c>
      <c r="B98" s="15">
        <f>(E98+H98+K98+N98)</f>
        <v>106000</v>
      </c>
      <c r="C98" s="15">
        <f>(F98+I98+L98+O98)</f>
        <v>106000</v>
      </c>
      <c r="D98" s="15">
        <f>SUM(C98/B98*100)</f>
        <v>100</v>
      </c>
      <c r="E98" s="15">
        <v>96000</v>
      </c>
      <c r="F98" s="15">
        <v>96000</v>
      </c>
      <c r="G98" s="15">
        <f>SUM(F98/E98*100)</f>
        <v>100</v>
      </c>
      <c r="H98" s="15">
        <v>10000</v>
      </c>
      <c r="I98" s="15">
        <v>10000</v>
      </c>
      <c r="J98" s="15">
        <v>0</v>
      </c>
      <c r="K98" s="15">
        <v>0</v>
      </c>
      <c r="L98" s="15">
        <v>0</v>
      </c>
      <c r="M98" s="15">
        <v>0</v>
      </c>
      <c r="N98" s="15">
        <v>0</v>
      </c>
      <c r="O98" s="15">
        <v>0</v>
      </c>
      <c r="P98" s="15">
        <v>0</v>
      </c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10"/>
      <c r="AN98" s="10"/>
    </row>
    <row r="99" spans="1:40" s="11" customFormat="1" ht="30.75" customHeight="1">
      <c r="A99" s="54" t="s">
        <v>149</v>
      </c>
      <c r="B99" s="55"/>
      <c r="C99" s="55"/>
      <c r="D99" s="55"/>
      <c r="E99" s="55"/>
      <c r="F99" s="55"/>
      <c r="G99" s="55"/>
      <c r="H99" s="55"/>
      <c r="I99" s="55"/>
      <c r="J99" s="55"/>
      <c r="K99" s="55"/>
      <c r="L99" s="55"/>
      <c r="M99" s="55"/>
      <c r="N99" s="55"/>
      <c r="O99" s="55"/>
      <c r="P99" s="56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</row>
    <row r="100" spans="1:40" s="11" customFormat="1" ht="28.5" customHeight="1">
      <c r="A100" s="48" t="s">
        <v>21</v>
      </c>
      <c r="B100" s="13">
        <f>SUM(E100+H100+K100+N100)</f>
        <v>37409.8</v>
      </c>
      <c r="C100" s="13">
        <f>SUM(F100+I100+L100+O100)</f>
        <v>8408.9</v>
      </c>
      <c r="D100" s="13">
        <f>SUM(C100/B100*100)</f>
        <v>22.477799934776446</v>
      </c>
      <c r="E100" s="13">
        <f>E102</f>
        <v>15010.2</v>
      </c>
      <c r="F100" s="13">
        <f>F102</f>
        <v>8408.9</v>
      </c>
      <c r="G100" s="13">
        <f>SUM(F100/E100*100)</f>
        <v>56.021238890887524</v>
      </c>
      <c r="H100" s="13">
        <f>H102</f>
        <v>22399.6</v>
      </c>
      <c r="I100" s="13">
        <f>I102</f>
        <v>0</v>
      </c>
      <c r="J100" s="13">
        <f>SUM(I100/H100*100)</f>
        <v>0</v>
      </c>
      <c r="K100" s="13">
        <v>0</v>
      </c>
      <c r="L100" s="13">
        <v>0</v>
      </c>
      <c r="M100" s="13">
        <v>0</v>
      </c>
      <c r="N100" s="13">
        <v>0</v>
      </c>
      <c r="O100" s="13">
        <v>0</v>
      </c>
      <c r="P100" s="13">
        <v>0</v>
      </c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</row>
    <row r="101" spans="1:40" s="11" customFormat="1" ht="15">
      <c r="A101" s="44" t="s">
        <v>67</v>
      </c>
      <c r="C101" s="45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</row>
    <row r="102" spans="1:40" s="11" customFormat="1" ht="14.25" customHeight="1">
      <c r="A102" s="23" t="s">
        <v>6</v>
      </c>
      <c r="B102" s="15">
        <f>SUM(E102+H102+K102+N102)</f>
        <v>37409.8</v>
      </c>
      <c r="C102" s="15">
        <f>SUM(F102+I102+L102+O102)</f>
        <v>8408.9</v>
      </c>
      <c r="D102" s="15">
        <f>SUM(C102/B102*100)</f>
        <v>22.477799934776446</v>
      </c>
      <c r="E102" s="15">
        <v>15010.2</v>
      </c>
      <c r="F102" s="15">
        <v>8408.9</v>
      </c>
      <c r="G102" s="15">
        <f>SUM(F102/E102*100)</f>
        <v>56.021238890887524</v>
      </c>
      <c r="H102" s="15">
        <v>22399.6</v>
      </c>
      <c r="I102" s="15">
        <v>0</v>
      </c>
      <c r="J102" s="15">
        <f>SUM(I102/H102*100)</f>
        <v>0</v>
      </c>
      <c r="K102" s="15">
        <v>0</v>
      </c>
      <c r="L102" s="15">
        <v>0</v>
      </c>
      <c r="M102" s="15">
        <v>0</v>
      </c>
      <c r="N102" s="15">
        <v>0</v>
      </c>
      <c r="O102" s="15">
        <v>0</v>
      </c>
      <c r="P102" s="15">
        <v>0</v>
      </c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  <c r="AM102" s="10"/>
      <c r="AN102" s="10"/>
    </row>
    <row r="103" spans="1:40" s="11" customFormat="1" ht="30.75" customHeight="1">
      <c r="A103" s="57" t="s">
        <v>150</v>
      </c>
      <c r="B103" s="57"/>
      <c r="C103" s="57"/>
      <c r="D103" s="57"/>
      <c r="E103" s="57"/>
      <c r="F103" s="57"/>
      <c r="G103" s="57"/>
      <c r="H103" s="57"/>
      <c r="I103" s="57"/>
      <c r="J103" s="57"/>
      <c r="K103" s="57"/>
      <c r="L103" s="57"/>
      <c r="M103" s="57"/>
      <c r="N103" s="57"/>
      <c r="O103" s="57"/>
      <c r="P103" s="57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  <c r="AM103" s="10"/>
      <c r="AN103" s="10"/>
    </row>
    <row r="104" spans="1:40" s="11" customFormat="1" ht="57" customHeight="1">
      <c r="A104" s="48" t="s">
        <v>0</v>
      </c>
      <c r="B104" s="13">
        <f>SUM(E104+H104+K104+N104)</f>
        <v>14000</v>
      </c>
      <c r="C104" s="13">
        <f>SUM(F104+I104+L104+O104)</f>
        <v>5464.7</v>
      </c>
      <c r="D104" s="14">
        <f>SUM(C104/B104*100)</f>
        <v>39.03357142857143</v>
      </c>
      <c r="E104" s="13">
        <f>E106</f>
        <v>14000</v>
      </c>
      <c r="F104" s="13">
        <f aca="true" t="shared" si="6" ref="F104:P104">F106</f>
        <v>5464.7</v>
      </c>
      <c r="G104" s="13">
        <f t="shared" si="6"/>
        <v>39.03357142857143</v>
      </c>
      <c r="H104" s="13">
        <f t="shared" si="6"/>
        <v>0</v>
      </c>
      <c r="I104" s="13">
        <f t="shared" si="6"/>
        <v>0</v>
      </c>
      <c r="J104" s="13">
        <f t="shared" si="6"/>
        <v>0</v>
      </c>
      <c r="K104" s="13">
        <f t="shared" si="6"/>
        <v>0</v>
      </c>
      <c r="L104" s="13">
        <f t="shared" si="6"/>
        <v>0</v>
      </c>
      <c r="M104" s="13">
        <f t="shared" si="6"/>
        <v>0</v>
      </c>
      <c r="N104" s="13">
        <f t="shared" si="6"/>
        <v>0</v>
      </c>
      <c r="O104" s="13">
        <f t="shared" si="6"/>
        <v>0</v>
      </c>
      <c r="P104" s="13">
        <f t="shared" si="6"/>
        <v>0</v>
      </c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0"/>
      <c r="AM104" s="10"/>
      <c r="AN104" s="10"/>
    </row>
    <row r="105" spans="1:40" s="11" customFormat="1" ht="15.75" customHeight="1">
      <c r="A105" s="22" t="s">
        <v>98</v>
      </c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  <c r="AL105" s="10"/>
      <c r="AM105" s="10"/>
      <c r="AN105" s="10"/>
    </row>
    <row r="106" spans="1:40" s="11" customFormat="1" ht="45" customHeight="1">
      <c r="A106" s="23" t="s">
        <v>99</v>
      </c>
      <c r="B106" s="15">
        <f>SUM(E106+H106+K106+N106)</f>
        <v>14000</v>
      </c>
      <c r="C106" s="15">
        <f>SUM(F106+I106+L106+O106)</f>
        <v>5464.7</v>
      </c>
      <c r="D106" s="15">
        <f>SUM(C106/B106*100)</f>
        <v>39.03357142857143</v>
      </c>
      <c r="E106" s="15">
        <v>14000</v>
      </c>
      <c r="F106" s="15">
        <v>5464.7</v>
      </c>
      <c r="G106" s="15">
        <f>SUM(F106/E106*100)</f>
        <v>39.03357142857143</v>
      </c>
      <c r="H106" s="15">
        <v>0</v>
      </c>
      <c r="I106" s="15">
        <v>0</v>
      </c>
      <c r="J106" s="15">
        <v>0</v>
      </c>
      <c r="K106" s="15">
        <v>0</v>
      </c>
      <c r="L106" s="15">
        <v>0</v>
      </c>
      <c r="M106" s="15">
        <v>0</v>
      </c>
      <c r="N106" s="15">
        <v>0</v>
      </c>
      <c r="O106" s="15">
        <v>0</v>
      </c>
      <c r="P106" s="15">
        <v>0</v>
      </c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L106" s="10"/>
      <c r="AM106" s="10"/>
      <c r="AN106" s="10"/>
    </row>
    <row r="107" spans="1:40" s="11" customFormat="1" ht="15.75" customHeight="1">
      <c r="A107" s="61" t="s">
        <v>171</v>
      </c>
      <c r="B107" s="62"/>
      <c r="C107" s="62"/>
      <c r="D107" s="62"/>
      <c r="E107" s="62"/>
      <c r="F107" s="62"/>
      <c r="G107" s="62"/>
      <c r="H107" s="62"/>
      <c r="I107" s="62"/>
      <c r="J107" s="62"/>
      <c r="K107" s="62"/>
      <c r="L107" s="62"/>
      <c r="M107" s="62"/>
      <c r="N107" s="62"/>
      <c r="O107" s="62"/>
      <c r="P107" s="62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  <c r="AL107" s="10"/>
      <c r="AM107" s="10"/>
      <c r="AN107" s="10"/>
    </row>
    <row r="108" spans="1:40" s="11" customFormat="1" ht="15">
      <c r="A108" s="18" t="s">
        <v>58</v>
      </c>
      <c r="B108" s="26"/>
      <c r="C108" s="26"/>
      <c r="D108" s="26"/>
      <c r="E108" s="31"/>
      <c r="F108" s="31"/>
      <c r="G108" s="26"/>
      <c r="H108" s="31"/>
      <c r="I108" s="26"/>
      <c r="J108" s="26"/>
      <c r="K108" s="26"/>
      <c r="L108" s="26"/>
      <c r="M108" s="26"/>
      <c r="N108" s="26"/>
      <c r="O108" s="26"/>
      <c r="P108" s="26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  <c r="AL108" s="10"/>
      <c r="AM108" s="10"/>
      <c r="AN108" s="10"/>
    </row>
    <row r="109" spans="1:40" s="11" customFormat="1" ht="44.25" customHeight="1">
      <c r="A109" s="48" t="s">
        <v>1</v>
      </c>
      <c r="B109" s="13">
        <f>E109+H109</f>
        <v>490254.10000000003</v>
      </c>
      <c r="C109" s="13">
        <f>F109+I109</f>
        <v>411989.6</v>
      </c>
      <c r="D109" s="14">
        <f>SUM(C109/B109*100)</f>
        <v>84.03593157099552</v>
      </c>
      <c r="E109" s="13">
        <f>E111+E124</f>
        <v>479150.9</v>
      </c>
      <c r="F109" s="13">
        <f>F111+F124</f>
        <v>400886.39999999997</v>
      </c>
      <c r="G109" s="13">
        <f>SUM(F109/E109*100)</f>
        <v>83.66600167087236</v>
      </c>
      <c r="H109" s="13">
        <f>H111+H124</f>
        <v>11103.2</v>
      </c>
      <c r="I109" s="13">
        <f>I111+I124</f>
        <v>11103.2</v>
      </c>
      <c r="J109" s="13">
        <f>SUM(I109/H109*100)</f>
        <v>100</v>
      </c>
      <c r="K109" s="13">
        <f>K111+K124</f>
        <v>0</v>
      </c>
      <c r="L109" s="13">
        <f>L111+L124</f>
        <v>0</v>
      </c>
      <c r="M109" s="13">
        <v>0</v>
      </c>
      <c r="N109" s="13">
        <f>N111+N124</f>
        <v>0</v>
      </c>
      <c r="O109" s="13">
        <f>O111+O124</f>
        <v>0</v>
      </c>
      <c r="P109" s="13">
        <v>0</v>
      </c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0"/>
      <c r="AL109" s="10"/>
      <c r="AM109" s="10"/>
      <c r="AN109" s="10"/>
    </row>
    <row r="110" spans="1:40" s="11" customFormat="1" ht="15">
      <c r="A110" s="22" t="s">
        <v>2</v>
      </c>
      <c r="B110" s="38"/>
      <c r="C110" s="38"/>
      <c r="D110" s="38"/>
      <c r="E110" s="38"/>
      <c r="F110" s="38"/>
      <c r="G110" s="38"/>
      <c r="H110" s="38"/>
      <c r="I110" s="38"/>
      <c r="J110" s="38"/>
      <c r="K110" s="38"/>
      <c r="L110" s="38"/>
      <c r="M110" s="38"/>
      <c r="N110" s="38"/>
      <c r="O110" s="38"/>
      <c r="P110" s="38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  <c r="AM110" s="10"/>
      <c r="AN110" s="10"/>
    </row>
    <row r="111" spans="1:40" s="11" customFormat="1" ht="28.5" customHeight="1">
      <c r="A111" s="48" t="s">
        <v>3</v>
      </c>
      <c r="B111" s="15">
        <f>B112+B114</f>
        <v>428798.7</v>
      </c>
      <c r="C111" s="15">
        <f>C112+C114</f>
        <v>351683.3</v>
      </c>
      <c r="D111" s="43">
        <f aca="true" t="shared" si="7" ref="D111:D121">SUM(C111/B111*100)</f>
        <v>82.01594361176933</v>
      </c>
      <c r="E111" s="15">
        <f>E112+E114</f>
        <v>428798.7</v>
      </c>
      <c r="F111" s="15">
        <f>F112+F114</f>
        <v>351683.3</v>
      </c>
      <c r="G111" s="15">
        <f aca="true" t="shared" si="8" ref="G111:G121">SUM(F111/E111*100)</f>
        <v>82.01594361176933</v>
      </c>
      <c r="H111" s="15">
        <v>0</v>
      </c>
      <c r="I111" s="15">
        <v>0</v>
      </c>
      <c r="J111" s="15">
        <v>0</v>
      </c>
      <c r="K111" s="15">
        <v>0</v>
      </c>
      <c r="L111" s="15">
        <v>0</v>
      </c>
      <c r="M111" s="15">
        <v>0</v>
      </c>
      <c r="N111" s="15">
        <v>0</v>
      </c>
      <c r="O111" s="15">
        <v>0</v>
      </c>
      <c r="P111" s="15">
        <v>0</v>
      </c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  <c r="AN111" s="10"/>
    </row>
    <row r="112" spans="1:40" s="11" customFormat="1" ht="45.75" customHeight="1">
      <c r="A112" s="53" t="s">
        <v>50</v>
      </c>
      <c r="B112" s="15">
        <f aca="true" t="shared" si="9" ref="B112:C121">E112+H112+K112+N112</f>
        <v>1877.4</v>
      </c>
      <c r="C112" s="15">
        <f t="shared" si="9"/>
        <v>914.9</v>
      </c>
      <c r="D112" s="43">
        <f t="shared" si="7"/>
        <v>48.73228933631618</v>
      </c>
      <c r="E112" s="15">
        <v>1877.4</v>
      </c>
      <c r="F112" s="15">
        <v>914.9</v>
      </c>
      <c r="G112" s="15">
        <f t="shared" si="8"/>
        <v>48.73228933631618</v>
      </c>
      <c r="H112" s="15">
        <v>0</v>
      </c>
      <c r="I112" s="15">
        <v>0</v>
      </c>
      <c r="J112" s="15">
        <v>0</v>
      </c>
      <c r="K112" s="15">
        <v>0</v>
      </c>
      <c r="L112" s="15">
        <v>0</v>
      </c>
      <c r="M112" s="15">
        <v>0</v>
      </c>
      <c r="N112" s="15">
        <v>0</v>
      </c>
      <c r="O112" s="15">
        <v>0</v>
      </c>
      <c r="P112" s="15">
        <v>0</v>
      </c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  <c r="AK112" s="10"/>
      <c r="AL112" s="10"/>
      <c r="AM112" s="10"/>
      <c r="AN112" s="10"/>
    </row>
    <row r="113" spans="1:40" s="11" customFormat="1" ht="34.5" customHeight="1">
      <c r="A113" s="58" t="s">
        <v>151</v>
      </c>
      <c r="B113" s="59">
        <f t="shared" si="9"/>
        <v>3036.8</v>
      </c>
      <c r="C113" s="59">
        <f t="shared" si="9"/>
        <v>0</v>
      </c>
      <c r="D113" s="59">
        <f t="shared" si="7"/>
        <v>0</v>
      </c>
      <c r="E113" s="59">
        <v>3036.8</v>
      </c>
      <c r="F113" s="59">
        <v>0</v>
      </c>
      <c r="G113" s="59">
        <f t="shared" si="8"/>
        <v>0</v>
      </c>
      <c r="H113" s="59">
        <v>0</v>
      </c>
      <c r="I113" s="59">
        <v>0</v>
      </c>
      <c r="J113" s="59">
        <v>0</v>
      </c>
      <c r="K113" s="59">
        <v>0</v>
      </c>
      <c r="L113" s="59">
        <v>0</v>
      </c>
      <c r="M113" s="59">
        <v>0</v>
      </c>
      <c r="N113" s="59">
        <v>0</v>
      </c>
      <c r="O113" s="59">
        <v>0</v>
      </c>
      <c r="P113" s="60">
        <v>0</v>
      </c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  <c r="AK113" s="10"/>
      <c r="AL113" s="10"/>
      <c r="AM113" s="10"/>
      <c r="AN113" s="10"/>
    </row>
    <row r="114" spans="1:40" s="11" customFormat="1" ht="33.75" customHeight="1">
      <c r="A114" s="53" t="s">
        <v>4</v>
      </c>
      <c r="B114" s="15">
        <f t="shared" si="9"/>
        <v>426921.3</v>
      </c>
      <c r="C114" s="15">
        <f t="shared" si="9"/>
        <v>350768.39999999997</v>
      </c>
      <c r="D114" s="15">
        <f t="shared" si="7"/>
        <v>82.16230954042348</v>
      </c>
      <c r="E114" s="15">
        <f>E115+E117+E119+E121+E123</f>
        <v>426921.3</v>
      </c>
      <c r="F114" s="15">
        <f>F115+F117+F119+F121+F123</f>
        <v>350768.39999999997</v>
      </c>
      <c r="G114" s="15">
        <f t="shared" si="8"/>
        <v>82.16230954042348</v>
      </c>
      <c r="H114" s="15">
        <v>0</v>
      </c>
      <c r="I114" s="15">
        <v>0</v>
      </c>
      <c r="J114" s="15">
        <v>0</v>
      </c>
      <c r="K114" s="15">
        <v>0</v>
      </c>
      <c r="L114" s="15">
        <v>0</v>
      </c>
      <c r="M114" s="15">
        <v>0</v>
      </c>
      <c r="N114" s="15">
        <v>0</v>
      </c>
      <c r="O114" s="15">
        <v>0</v>
      </c>
      <c r="P114" s="15">
        <v>0</v>
      </c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  <c r="AK114" s="10"/>
      <c r="AL114" s="10"/>
      <c r="AM114" s="10"/>
      <c r="AN114" s="10"/>
    </row>
    <row r="115" spans="1:40" s="11" customFormat="1" ht="62.25" customHeight="1">
      <c r="A115" s="47" t="s">
        <v>152</v>
      </c>
      <c r="B115" s="15">
        <f t="shared" si="9"/>
        <v>19827.2</v>
      </c>
      <c r="C115" s="15">
        <f t="shared" si="9"/>
        <v>8067.5</v>
      </c>
      <c r="D115" s="15">
        <f t="shared" si="7"/>
        <v>40.6890534215623</v>
      </c>
      <c r="E115" s="15">
        <v>19827.2</v>
      </c>
      <c r="F115" s="15">
        <v>8067.5</v>
      </c>
      <c r="G115" s="15">
        <f t="shared" si="8"/>
        <v>40.6890534215623</v>
      </c>
      <c r="H115" s="15">
        <v>0</v>
      </c>
      <c r="I115" s="15">
        <v>0</v>
      </c>
      <c r="J115" s="15">
        <v>0</v>
      </c>
      <c r="K115" s="15">
        <v>0</v>
      </c>
      <c r="L115" s="15">
        <v>0</v>
      </c>
      <c r="M115" s="15">
        <v>0</v>
      </c>
      <c r="N115" s="15">
        <v>0</v>
      </c>
      <c r="O115" s="15">
        <v>0</v>
      </c>
      <c r="P115" s="15">
        <v>0</v>
      </c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  <c r="AK115" s="10"/>
      <c r="AL115" s="10"/>
      <c r="AM115" s="10"/>
      <c r="AN115" s="10"/>
    </row>
    <row r="116" spans="1:40" s="11" customFormat="1" ht="18.75" customHeight="1">
      <c r="A116" s="58" t="s">
        <v>153</v>
      </c>
      <c r="B116" s="59"/>
      <c r="C116" s="59"/>
      <c r="D116" s="59"/>
      <c r="E116" s="59"/>
      <c r="F116" s="59"/>
      <c r="G116" s="59"/>
      <c r="H116" s="59"/>
      <c r="I116" s="59"/>
      <c r="J116" s="59"/>
      <c r="K116" s="59"/>
      <c r="L116" s="59"/>
      <c r="M116" s="59"/>
      <c r="N116" s="59"/>
      <c r="O116" s="59"/>
      <c r="P116" s="6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  <c r="AK116" s="10"/>
      <c r="AL116" s="10"/>
      <c r="AM116" s="10"/>
      <c r="AN116" s="10"/>
    </row>
    <row r="117" spans="1:40" s="11" customFormat="1" ht="73.5" customHeight="1">
      <c r="A117" s="47" t="s">
        <v>158</v>
      </c>
      <c r="B117" s="15">
        <f>E117+H117+K117+N117</f>
        <v>59557.3</v>
      </c>
      <c r="C117" s="15">
        <f>F117+I117+L117+O117</f>
        <v>49529.8</v>
      </c>
      <c r="D117" s="15">
        <f>SUM(C117/B117*100)</f>
        <v>83.16327301607024</v>
      </c>
      <c r="E117" s="15">
        <v>59557.3</v>
      </c>
      <c r="F117" s="15">
        <v>49529.8</v>
      </c>
      <c r="G117" s="15">
        <f t="shared" si="8"/>
        <v>83.16327301607024</v>
      </c>
      <c r="H117" s="15">
        <v>0</v>
      </c>
      <c r="I117" s="15">
        <v>0</v>
      </c>
      <c r="J117" s="15">
        <v>0</v>
      </c>
      <c r="K117" s="15">
        <v>0</v>
      </c>
      <c r="L117" s="15">
        <v>0</v>
      </c>
      <c r="M117" s="15">
        <v>0</v>
      </c>
      <c r="N117" s="15">
        <v>0</v>
      </c>
      <c r="O117" s="15">
        <v>0</v>
      </c>
      <c r="P117" s="15">
        <v>0</v>
      </c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  <c r="AK117" s="10"/>
      <c r="AL117" s="10"/>
      <c r="AM117" s="10"/>
      <c r="AN117" s="10"/>
    </row>
    <row r="118" spans="1:40" s="11" customFormat="1" ht="17.25" customHeight="1">
      <c r="A118" s="58" t="s">
        <v>154</v>
      </c>
      <c r="B118" s="59"/>
      <c r="C118" s="59"/>
      <c r="D118" s="59"/>
      <c r="E118" s="59"/>
      <c r="F118" s="59"/>
      <c r="G118" s="59"/>
      <c r="H118" s="59"/>
      <c r="I118" s="59"/>
      <c r="J118" s="59"/>
      <c r="K118" s="59"/>
      <c r="L118" s="59"/>
      <c r="M118" s="59"/>
      <c r="N118" s="59"/>
      <c r="O118" s="59"/>
      <c r="P118" s="6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0"/>
      <c r="AK118" s="10"/>
      <c r="AL118" s="10"/>
      <c r="AM118" s="10"/>
      <c r="AN118" s="10"/>
    </row>
    <row r="119" spans="1:40" s="11" customFormat="1" ht="58.5" customHeight="1">
      <c r="A119" s="47" t="s">
        <v>157</v>
      </c>
      <c r="B119" s="15">
        <f>E119+H119+K119+N119</f>
        <v>18725.1</v>
      </c>
      <c r="C119" s="15">
        <f>F119+I119+L119+O119</f>
        <v>18510.2</v>
      </c>
      <c r="D119" s="15">
        <f>SUM(C119/B119*100)</f>
        <v>98.85234257760975</v>
      </c>
      <c r="E119" s="15">
        <v>18725.1</v>
      </c>
      <c r="F119" s="15">
        <v>18510.2</v>
      </c>
      <c r="G119" s="15">
        <f t="shared" si="8"/>
        <v>98.85234257760975</v>
      </c>
      <c r="H119" s="15">
        <v>0</v>
      </c>
      <c r="I119" s="15">
        <v>0</v>
      </c>
      <c r="J119" s="15">
        <v>0</v>
      </c>
      <c r="K119" s="15">
        <v>0</v>
      </c>
      <c r="L119" s="15">
        <v>0</v>
      </c>
      <c r="M119" s="15">
        <v>0</v>
      </c>
      <c r="N119" s="15">
        <v>0</v>
      </c>
      <c r="O119" s="15">
        <v>0</v>
      </c>
      <c r="P119" s="15">
        <v>0</v>
      </c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0"/>
      <c r="AK119" s="10"/>
      <c r="AL119" s="10"/>
      <c r="AM119" s="10"/>
      <c r="AN119" s="10"/>
    </row>
    <row r="120" spans="1:40" s="11" customFormat="1" ht="17.25" customHeight="1">
      <c r="A120" s="58" t="s">
        <v>155</v>
      </c>
      <c r="B120" s="59"/>
      <c r="C120" s="59"/>
      <c r="D120" s="59"/>
      <c r="E120" s="59"/>
      <c r="F120" s="59"/>
      <c r="G120" s="59"/>
      <c r="H120" s="59"/>
      <c r="I120" s="59"/>
      <c r="J120" s="59"/>
      <c r="K120" s="59"/>
      <c r="L120" s="59"/>
      <c r="M120" s="59"/>
      <c r="N120" s="59"/>
      <c r="O120" s="59"/>
      <c r="P120" s="6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10"/>
      <c r="AK120" s="10"/>
      <c r="AL120" s="10"/>
      <c r="AM120" s="10"/>
      <c r="AN120" s="10"/>
    </row>
    <row r="121" spans="1:40" s="11" customFormat="1" ht="88.5" customHeight="1">
      <c r="A121" s="47" t="s">
        <v>160</v>
      </c>
      <c r="B121" s="15">
        <f t="shared" si="9"/>
        <v>318939.9</v>
      </c>
      <c r="C121" s="15">
        <f t="shared" si="9"/>
        <v>266640.8</v>
      </c>
      <c r="D121" s="15">
        <f t="shared" si="7"/>
        <v>83.60220844115143</v>
      </c>
      <c r="E121" s="15">
        <v>318939.9</v>
      </c>
      <c r="F121" s="15">
        <v>266640.8</v>
      </c>
      <c r="G121" s="15">
        <f t="shared" si="8"/>
        <v>83.60220844115143</v>
      </c>
      <c r="H121" s="15">
        <v>0</v>
      </c>
      <c r="I121" s="15">
        <v>0</v>
      </c>
      <c r="J121" s="15">
        <v>0</v>
      </c>
      <c r="K121" s="15">
        <v>0</v>
      </c>
      <c r="L121" s="15">
        <v>0</v>
      </c>
      <c r="M121" s="15">
        <v>0</v>
      </c>
      <c r="N121" s="15">
        <v>0</v>
      </c>
      <c r="O121" s="15">
        <v>0</v>
      </c>
      <c r="P121" s="15">
        <v>0</v>
      </c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  <c r="AJ121" s="10"/>
      <c r="AK121" s="10"/>
      <c r="AL121" s="10"/>
      <c r="AM121" s="10"/>
      <c r="AN121" s="10"/>
    </row>
    <row r="122" spans="1:40" s="11" customFormat="1" ht="16.5" customHeight="1">
      <c r="A122" s="58" t="s">
        <v>159</v>
      </c>
      <c r="B122" s="59"/>
      <c r="C122" s="59"/>
      <c r="D122" s="59"/>
      <c r="E122" s="59"/>
      <c r="F122" s="59"/>
      <c r="G122" s="59"/>
      <c r="H122" s="59"/>
      <c r="I122" s="59"/>
      <c r="J122" s="59"/>
      <c r="K122" s="59"/>
      <c r="L122" s="59"/>
      <c r="M122" s="59"/>
      <c r="N122" s="59"/>
      <c r="O122" s="59"/>
      <c r="P122" s="6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  <c r="AJ122" s="10"/>
      <c r="AK122" s="10"/>
      <c r="AL122" s="10"/>
      <c r="AM122" s="10"/>
      <c r="AN122" s="10"/>
    </row>
    <row r="123" spans="1:40" s="11" customFormat="1" ht="46.5" customHeight="1">
      <c r="A123" s="47" t="s">
        <v>161</v>
      </c>
      <c r="B123" s="15"/>
      <c r="C123" s="15"/>
      <c r="D123" s="15"/>
      <c r="E123" s="15">
        <v>9871.800000000001</v>
      </c>
      <c r="F123" s="15">
        <v>8020.1</v>
      </c>
      <c r="G123" s="15">
        <f>SUM(F123/E123*100)</f>
        <v>81.24252922466015</v>
      </c>
      <c r="H123" s="15"/>
      <c r="I123" s="15"/>
      <c r="J123" s="15"/>
      <c r="K123" s="15"/>
      <c r="L123" s="15"/>
      <c r="M123" s="15"/>
      <c r="N123" s="15"/>
      <c r="O123" s="15"/>
      <c r="P123" s="47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  <c r="AJ123" s="10"/>
      <c r="AK123" s="10"/>
      <c r="AL123" s="10"/>
      <c r="AM123" s="10"/>
      <c r="AN123" s="10"/>
    </row>
    <row r="124" spans="1:40" s="11" customFormat="1" ht="31.5" customHeight="1">
      <c r="A124" s="48" t="s">
        <v>51</v>
      </c>
      <c r="B124" s="15">
        <f>E124+H124+K124+N124</f>
        <v>61455.399999999994</v>
      </c>
      <c r="C124" s="15">
        <f>F124+I124+L124+O124</f>
        <v>60306.3</v>
      </c>
      <c r="D124" s="15">
        <f>SUM(C124/B124*100)</f>
        <v>98.13018872222784</v>
      </c>
      <c r="E124" s="15">
        <v>50352.2</v>
      </c>
      <c r="F124" s="15">
        <v>49203.1</v>
      </c>
      <c r="G124" s="15">
        <f>SUM(F124/E124*100)</f>
        <v>97.71787528648203</v>
      </c>
      <c r="H124" s="15">
        <v>11103.2</v>
      </c>
      <c r="I124" s="15">
        <v>11103.2</v>
      </c>
      <c r="J124" s="15">
        <f>SUM(I124/H124*100)</f>
        <v>100</v>
      </c>
      <c r="K124" s="15">
        <v>0</v>
      </c>
      <c r="L124" s="15">
        <v>0</v>
      </c>
      <c r="M124" s="15">
        <v>0</v>
      </c>
      <c r="N124" s="15">
        <v>0</v>
      </c>
      <c r="O124" s="15">
        <v>0</v>
      </c>
      <c r="P124" s="15">
        <v>0</v>
      </c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0"/>
      <c r="AK124" s="10"/>
      <c r="AL124" s="10"/>
      <c r="AM124" s="10"/>
      <c r="AN124" s="10"/>
    </row>
    <row r="125" spans="1:40" s="11" customFormat="1" ht="21" customHeight="1">
      <c r="A125" s="58" t="s">
        <v>162</v>
      </c>
      <c r="B125" s="59"/>
      <c r="C125" s="59"/>
      <c r="D125" s="59"/>
      <c r="E125" s="59"/>
      <c r="F125" s="59"/>
      <c r="G125" s="59"/>
      <c r="H125" s="59"/>
      <c r="I125" s="59"/>
      <c r="J125" s="59"/>
      <c r="K125" s="59"/>
      <c r="L125" s="59"/>
      <c r="M125" s="59"/>
      <c r="N125" s="59"/>
      <c r="O125" s="59"/>
      <c r="P125" s="6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10"/>
      <c r="AK125" s="10"/>
      <c r="AL125" s="10"/>
      <c r="AM125" s="10"/>
      <c r="AN125" s="10"/>
    </row>
    <row r="126" spans="1:40" s="11" customFormat="1" ht="18" customHeight="1">
      <c r="A126" s="18" t="s">
        <v>104</v>
      </c>
      <c r="B126" s="42"/>
      <c r="C126" s="42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  <c r="AK126" s="10"/>
      <c r="AL126" s="10"/>
      <c r="AM126" s="10"/>
      <c r="AN126" s="10"/>
    </row>
    <row r="127" spans="1:40" s="11" customFormat="1" ht="45.75" customHeight="1">
      <c r="A127" s="48" t="s">
        <v>105</v>
      </c>
      <c r="B127" s="13">
        <f>E127+H127+K127+N127</f>
        <v>116808.8</v>
      </c>
      <c r="C127" s="13">
        <f>F127+I127+L127+O127</f>
        <v>60954.52</v>
      </c>
      <c r="D127" s="13">
        <f>SUM(C127/B127*100)</f>
        <v>52.183157433344064</v>
      </c>
      <c r="E127" s="13">
        <f>E129+E131</f>
        <v>71949.5</v>
      </c>
      <c r="F127" s="13">
        <f>F129+F131</f>
        <v>40949.52</v>
      </c>
      <c r="G127" s="13">
        <f aca="true" t="shared" si="10" ref="G127:P127">G129</f>
        <v>100</v>
      </c>
      <c r="H127" s="13">
        <f>H129+H131</f>
        <v>38390.3</v>
      </c>
      <c r="I127" s="13">
        <f>I129+I131</f>
        <v>16000</v>
      </c>
      <c r="J127" s="13">
        <f t="shared" si="10"/>
        <v>71.11111111111111</v>
      </c>
      <c r="K127" s="13">
        <f>K129+K131</f>
        <v>6469</v>
      </c>
      <c r="L127" s="13">
        <f>L129+L131</f>
        <v>4005</v>
      </c>
      <c r="M127" s="13">
        <f t="shared" si="10"/>
        <v>80</v>
      </c>
      <c r="N127" s="13">
        <f t="shared" si="10"/>
        <v>0</v>
      </c>
      <c r="O127" s="13">
        <f t="shared" si="10"/>
        <v>0</v>
      </c>
      <c r="P127" s="13">
        <f t="shared" si="10"/>
        <v>0</v>
      </c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0"/>
      <c r="AK127" s="10"/>
      <c r="AL127" s="10"/>
      <c r="AM127" s="10"/>
      <c r="AN127" s="10"/>
    </row>
    <row r="128" spans="1:40" s="11" customFormat="1" ht="14.25" customHeight="1">
      <c r="A128" s="22" t="s">
        <v>106</v>
      </c>
      <c r="B128" s="42"/>
      <c r="C128" s="42"/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  <c r="AJ128" s="10"/>
      <c r="AK128" s="10"/>
      <c r="AL128" s="10"/>
      <c r="AM128" s="10"/>
      <c r="AN128" s="10"/>
    </row>
    <row r="129" spans="1:40" s="11" customFormat="1" ht="32.25" customHeight="1">
      <c r="A129" s="47" t="s">
        <v>107</v>
      </c>
      <c r="B129" s="15">
        <f>E129+H129+K129+N129</f>
        <v>67500</v>
      </c>
      <c r="C129" s="15">
        <f>F129+I129+L129+O129</f>
        <v>60000</v>
      </c>
      <c r="D129" s="15">
        <f>SUM(C129/B129*100)</f>
        <v>88.88888888888889</v>
      </c>
      <c r="E129" s="15">
        <v>40000</v>
      </c>
      <c r="F129" s="15">
        <v>40000</v>
      </c>
      <c r="G129" s="15">
        <f>SUM(F129/E129*100)</f>
        <v>100</v>
      </c>
      <c r="H129" s="15">
        <v>22500</v>
      </c>
      <c r="I129" s="15">
        <v>16000</v>
      </c>
      <c r="J129" s="15">
        <f>SUM(I129/H129*100)</f>
        <v>71.11111111111111</v>
      </c>
      <c r="K129" s="15">
        <v>5000</v>
      </c>
      <c r="L129" s="15">
        <v>4000</v>
      </c>
      <c r="M129" s="15">
        <f>SUM(L129/K129*100)</f>
        <v>80</v>
      </c>
      <c r="N129" s="15">
        <v>0</v>
      </c>
      <c r="O129" s="15">
        <v>0</v>
      </c>
      <c r="P129" s="15">
        <v>0</v>
      </c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  <c r="AK129" s="10"/>
      <c r="AL129" s="10"/>
      <c r="AM129" s="10"/>
      <c r="AN129" s="10"/>
    </row>
    <row r="130" spans="1:40" s="11" customFormat="1" ht="19.5" customHeight="1">
      <c r="A130" s="57" t="s">
        <v>163</v>
      </c>
      <c r="B130" s="57"/>
      <c r="C130" s="57"/>
      <c r="D130" s="57"/>
      <c r="E130" s="57"/>
      <c r="F130" s="57"/>
      <c r="G130" s="57"/>
      <c r="H130" s="57"/>
      <c r="I130" s="57"/>
      <c r="J130" s="57"/>
      <c r="K130" s="57"/>
      <c r="L130" s="57"/>
      <c r="M130" s="57"/>
      <c r="N130" s="57"/>
      <c r="O130" s="57"/>
      <c r="P130" s="57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  <c r="AM130" s="10"/>
      <c r="AN130" s="10"/>
    </row>
    <row r="131" spans="1:40" s="11" customFormat="1" ht="18" customHeight="1">
      <c r="A131" s="47" t="s">
        <v>110</v>
      </c>
      <c r="B131" s="15">
        <f>E131+H131+K131+N131</f>
        <v>49308.8</v>
      </c>
      <c r="C131" s="15">
        <f>F131+I131+L131+O131</f>
        <v>954.52</v>
      </c>
      <c r="D131" s="15">
        <f>SUM(C131/B131*100)</f>
        <v>1.9358005061976764</v>
      </c>
      <c r="E131" s="15">
        <v>31949.5</v>
      </c>
      <c r="F131" s="15">
        <v>949.52</v>
      </c>
      <c r="G131" s="15">
        <f>SUM(F131/E131*100)</f>
        <v>2.9719400929592013</v>
      </c>
      <c r="H131" s="15">
        <v>15890.3</v>
      </c>
      <c r="I131" s="15">
        <v>0</v>
      </c>
      <c r="J131" s="15">
        <f>SUM(I131/H131*100)</f>
        <v>0</v>
      </c>
      <c r="K131" s="15">
        <v>1469</v>
      </c>
      <c r="L131" s="15">
        <v>5</v>
      </c>
      <c r="M131" s="15">
        <f>SUM(L131/K131*100)</f>
        <v>0.3403675970047651</v>
      </c>
      <c r="N131" s="15">
        <v>0</v>
      </c>
      <c r="O131" s="15">
        <v>0</v>
      </c>
      <c r="P131" s="15">
        <v>0</v>
      </c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10"/>
      <c r="AK131" s="10"/>
      <c r="AL131" s="10"/>
      <c r="AM131" s="10"/>
      <c r="AN131" s="10"/>
    </row>
    <row r="132" spans="1:40" s="11" customFormat="1" ht="32.25" customHeight="1">
      <c r="A132" s="57" t="s">
        <v>177</v>
      </c>
      <c r="B132" s="57"/>
      <c r="C132" s="57"/>
      <c r="D132" s="57"/>
      <c r="E132" s="57"/>
      <c r="F132" s="57"/>
      <c r="G132" s="57"/>
      <c r="H132" s="57"/>
      <c r="I132" s="57"/>
      <c r="J132" s="57"/>
      <c r="K132" s="57"/>
      <c r="L132" s="57"/>
      <c r="M132" s="57"/>
      <c r="N132" s="57"/>
      <c r="O132" s="57"/>
      <c r="P132" s="57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  <c r="AN132" s="10"/>
    </row>
    <row r="133" spans="1:40" s="11" customFormat="1" ht="18" customHeight="1">
      <c r="A133" s="18" t="s">
        <v>113</v>
      </c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  <c r="AN133" s="10"/>
    </row>
    <row r="134" spans="1:40" s="11" customFormat="1" ht="62.25" customHeight="1">
      <c r="A134" s="48" t="s">
        <v>111</v>
      </c>
      <c r="B134" s="13">
        <f>E134+H134+K134+N134</f>
        <v>31900</v>
      </c>
      <c r="C134" s="13">
        <f>F134+I134+L134+O134</f>
        <v>31900</v>
      </c>
      <c r="D134" s="13">
        <f>SUM(C134/B134*100)</f>
        <v>100</v>
      </c>
      <c r="E134" s="13">
        <f>E136+E138+E140</f>
        <v>31900</v>
      </c>
      <c r="F134" s="13">
        <f>F136+F138+F140</f>
        <v>31900</v>
      </c>
      <c r="G134" s="13">
        <f>SUM(F134/E134*100)</f>
        <v>100</v>
      </c>
      <c r="H134" s="13">
        <v>0</v>
      </c>
      <c r="I134" s="13">
        <v>0</v>
      </c>
      <c r="J134" s="13">
        <v>0</v>
      </c>
      <c r="K134" s="13">
        <v>0</v>
      </c>
      <c r="L134" s="13">
        <v>0</v>
      </c>
      <c r="M134" s="13">
        <v>0</v>
      </c>
      <c r="N134" s="13">
        <v>0</v>
      </c>
      <c r="O134" s="13">
        <v>0</v>
      </c>
      <c r="P134" s="13">
        <v>0</v>
      </c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  <c r="AJ134" s="10"/>
      <c r="AK134" s="10"/>
      <c r="AL134" s="10"/>
      <c r="AM134" s="10"/>
      <c r="AN134" s="10"/>
    </row>
    <row r="135" spans="1:40" s="11" customFormat="1" ht="17.25" customHeight="1">
      <c r="A135" s="22" t="s">
        <v>112</v>
      </c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  <c r="AJ135" s="10"/>
      <c r="AK135" s="10"/>
      <c r="AL135" s="10"/>
      <c r="AM135" s="10"/>
      <c r="AN135" s="10"/>
    </row>
    <row r="136" spans="1:40" s="11" customFormat="1" ht="30" customHeight="1">
      <c r="A136" s="48" t="s">
        <v>115</v>
      </c>
      <c r="B136" s="15">
        <f>E136+H136+K136+N136</f>
        <v>5000</v>
      </c>
      <c r="C136" s="15">
        <f>F136+I136+L136+O136</f>
        <v>5000</v>
      </c>
      <c r="D136" s="15">
        <f>SUM(C136/B136*100)</f>
        <v>100</v>
      </c>
      <c r="E136" s="15">
        <v>5000</v>
      </c>
      <c r="F136" s="15">
        <v>5000</v>
      </c>
      <c r="G136" s="15">
        <f>SUM(F136/E136*100)</f>
        <v>100</v>
      </c>
      <c r="H136" s="15">
        <v>0</v>
      </c>
      <c r="I136" s="15">
        <v>0</v>
      </c>
      <c r="J136" s="15">
        <v>0</v>
      </c>
      <c r="K136" s="15">
        <v>0</v>
      </c>
      <c r="L136" s="15">
        <v>0</v>
      </c>
      <c r="M136" s="15">
        <v>0</v>
      </c>
      <c r="N136" s="15">
        <v>0</v>
      </c>
      <c r="O136" s="15">
        <v>0</v>
      </c>
      <c r="P136" s="15">
        <v>0</v>
      </c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  <c r="AJ136" s="10"/>
      <c r="AK136" s="10"/>
      <c r="AL136" s="10"/>
      <c r="AM136" s="10"/>
      <c r="AN136" s="10"/>
    </row>
    <row r="137" spans="1:255" s="11" customFormat="1" ht="34.5" customHeight="1">
      <c r="A137" s="57" t="s">
        <v>164</v>
      </c>
      <c r="B137" s="57"/>
      <c r="C137" s="57"/>
      <c r="D137" s="57"/>
      <c r="E137" s="57"/>
      <c r="F137" s="57"/>
      <c r="G137" s="57"/>
      <c r="H137" s="57"/>
      <c r="I137" s="57"/>
      <c r="J137" s="57"/>
      <c r="K137" s="57"/>
      <c r="L137" s="57"/>
      <c r="M137" s="57"/>
      <c r="N137" s="57"/>
      <c r="O137" s="57"/>
      <c r="P137" s="57"/>
      <c r="Q137" s="57"/>
      <c r="R137" s="57"/>
      <c r="S137" s="57"/>
      <c r="T137" s="57"/>
      <c r="U137" s="57"/>
      <c r="V137" s="57"/>
      <c r="W137" s="57"/>
      <c r="X137" s="57"/>
      <c r="Y137" s="57"/>
      <c r="Z137" s="57"/>
      <c r="AA137" s="57"/>
      <c r="AB137" s="57"/>
      <c r="AC137" s="57"/>
      <c r="AD137" s="57"/>
      <c r="AE137" s="57"/>
      <c r="AF137" s="57"/>
      <c r="AG137" s="57"/>
      <c r="AH137" s="57"/>
      <c r="AI137" s="57"/>
      <c r="AJ137" s="57"/>
      <c r="AK137" s="57"/>
      <c r="AL137" s="57"/>
      <c r="AM137" s="57"/>
      <c r="AN137" s="57"/>
      <c r="AO137" s="57"/>
      <c r="AP137" s="57"/>
      <c r="AQ137" s="57"/>
      <c r="AR137" s="57"/>
      <c r="AS137" s="57"/>
      <c r="AT137" s="57"/>
      <c r="AU137" s="57"/>
      <c r="AV137" s="57"/>
      <c r="AW137" s="57"/>
      <c r="AX137" s="57"/>
      <c r="AY137" s="57"/>
      <c r="AZ137" s="57"/>
      <c r="BA137" s="57"/>
      <c r="BB137" s="57"/>
      <c r="BC137" s="57"/>
      <c r="BD137" s="57"/>
      <c r="BE137" s="57"/>
      <c r="BF137" s="57"/>
      <c r="BG137" s="57"/>
      <c r="BH137" s="57"/>
      <c r="BI137" s="57"/>
      <c r="BJ137" s="57"/>
      <c r="BK137" s="57"/>
      <c r="BL137" s="57"/>
      <c r="BM137" s="57"/>
      <c r="BN137" s="57"/>
      <c r="BO137" s="57"/>
      <c r="BP137" s="57"/>
      <c r="BQ137" s="57"/>
      <c r="BR137" s="57"/>
      <c r="BS137" s="57"/>
      <c r="BT137" s="57"/>
      <c r="BU137" s="57"/>
      <c r="BV137" s="57"/>
      <c r="BW137" s="57"/>
      <c r="BX137" s="57"/>
      <c r="BY137" s="57"/>
      <c r="BZ137" s="57"/>
      <c r="CA137" s="57"/>
      <c r="CB137" s="57"/>
      <c r="CC137" s="57"/>
      <c r="CD137" s="57"/>
      <c r="CE137" s="57"/>
      <c r="CF137" s="57"/>
      <c r="CG137" s="57"/>
      <c r="CH137" s="57"/>
      <c r="CI137" s="57"/>
      <c r="CJ137" s="57"/>
      <c r="CK137" s="57"/>
      <c r="CL137" s="57"/>
      <c r="CM137" s="57"/>
      <c r="CN137" s="57"/>
      <c r="CO137" s="57"/>
      <c r="CP137" s="57"/>
      <c r="CQ137" s="57"/>
      <c r="CR137" s="57"/>
      <c r="CS137" s="57"/>
      <c r="CT137" s="57"/>
      <c r="CU137" s="57"/>
      <c r="CV137" s="57"/>
      <c r="CW137" s="57"/>
      <c r="CX137" s="57"/>
      <c r="CY137" s="57"/>
      <c r="CZ137" s="57"/>
      <c r="DA137" s="57"/>
      <c r="DB137" s="57"/>
      <c r="DC137" s="57"/>
      <c r="DD137" s="57"/>
      <c r="DE137" s="57"/>
      <c r="DF137" s="57"/>
      <c r="DG137" s="57"/>
      <c r="DH137" s="57"/>
      <c r="DI137" s="57"/>
      <c r="DJ137" s="57"/>
      <c r="DK137" s="57"/>
      <c r="DL137" s="57"/>
      <c r="DM137" s="57"/>
      <c r="DN137" s="57"/>
      <c r="DO137" s="57"/>
      <c r="DP137" s="57"/>
      <c r="DQ137" s="57"/>
      <c r="DR137" s="57"/>
      <c r="DS137" s="57"/>
      <c r="DT137" s="57"/>
      <c r="DU137" s="57"/>
      <c r="DV137" s="57"/>
      <c r="DW137" s="57"/>
      <c r="DX137" s="57"/>
      <c r="DY137" s="57"/>
      <c r="DZ137" s="57"/>
      <c r="EA137" s="57"/>
      <c r="EB137" s="57"/>
      <c r="EC137" s="57"/>
      <c r="ED137" s="57"/>
      <c r="EE137" s="57"/>
      <c r="EF137" s="57"/>
      <c r="EG137" s="57"/>
      <c r="EH137" s="57"/>
      <c r="EI137" s="57"/>
      <c r="EJ137" s="57"/>
      <c r="EK137" s="57"/>
      <c r="EL137" s="57"/>
      <c r="EM137" s="57"/>
      <c r="EN137" s="57"/>
      <c r="EO137" s="57"/>
      <c r="EP137" s="57"/>
      <c r="EQ137" s="57"/>
      <c r="ER137" s="57"/>
      <c r="ES137" s="57"/>
      <c r="ET137" s="57"/>
      <c r="EU137" s="57"/>
      <c r="EV137" s="57"/>
      <c r="EW137" s="57"/>
      <c r="EX137" s="57"/>
      <c r="EY137" s="57"/>
      <c r="EZ137" s="57"/>
      <c r="FA137" s="57"/>
      <c r="FB137" s="57"/>
      <c r="FC137" s="57"/>
      <c r="FD137" s="57"/>
      <c r="FE137" s="57"/>
      <c r="FF137" s="57"/>
      <c r="FG137" s="57"/>
      <c r="FH137" s="57"/>
      <c r="FI137" s="57"/>
      <c r="FJ137" s="57"/>
      <c r="FK137" s="57"/>
      <c r="FL137" s="57"/>
      <c r="FM137" s="57"/>
      <c r="FN137" s="57"/>
      <c r="FO137" s="57"/>
      <c r="FP137" s="57"/>
      <c r="FQ137" s="57"/>
      <c r="FR137" s="57"/>
      <c r="FS137" s="57"/>
      <c r="FT137" s="57"/>
      <c r="FU137" s="57"/>
      <c r="FV137" s="57"/>
      <c r="FW137" s="57"/>
      <c r="FX137" s="57"/>
      <c r="FY137" s="57"/>
      <c r="FZ137" s="57"/>
      <c r="GA137" s="57"/>
      <c r="GB137" s="57"/>
      <c r="GC137" s="57"/>
      <c r="GD137" s="57"/>
      <c r="GE137" s="57"/>
      <c r="GF137" s="57"/>
      <c r="GG137" s="57"/>
      <c r="GH137" s="57"/>
      <c r="GI137" s="57"/>
      <c r="GJ137" s="57"/>
      <c r="GK137" s="57"/>
      <c r="GL137" s="57"/>
      <c r="GM137" s="57"/>
      <c r="GN137" s="57"/>
      <c r="GO137" s="57"/>
      <c r="GP137" s="57"/>
      <c r="GQ137" s="57"/>
      <c r="GR137" s="57"/>
      <c r="GS137" s="57"/>
      <c r="GT137" s="57"/>
      <c r="GU137" s="57"/>
      <c r="GV137" s="57"/>
      <c r="GW137" s="57"/>
      <c r="GX137" s="57"/>
      <c r="GY137" s="57"/>
      <c r="GZ137" s="57"/>
      <c r="HA137" s="57"/>
      <c r="HB137" s="57"/>
      <c r="HC137" s="57"/>
      <c r="HD137" s="57"/>
      <c r="HE137" s="57"/>
      <c r="HF137" s="57"/>
      <c r="HG137" s="57"/>
      <c r="HH137" s="57"/>
      <c r="HI137" s="57"/>
      <c r="HJ137" s="57"/>
      <c r="HK137" s="57"/>
      <c r="HL137" s="57"/>
      <c r="HM137" s="57"/>
      <c r="HN137" s="57"/>
      <c r="HO137" s="57"/>
      <c r="HP137" s="57"/>
      <c r="HQ137" s="57"/>
      <c r="HR137" s="57"/>
      <c r="HS137" s="57"/>
      <c r="HT137" s="57"/>
      <c r="HU137" s="57"/>
      <c r="HV137" s="57"/>
      <c r="HW137" s="57"/>
      <c r="HX137" s="57"/>
      <c r="HY137" s="57"/>
      <c r="HZ137" s="57"/>
      <c r="IA137" s="57"/>
      <c r="IB137" s="57"/>
      <c r="IC137" s="57"/>
      <c r="ID137" s="57"/>
      <c r="IE137" s="57"/>
      <c r="IF137" s="57"/>
      <c r="IG137" s="57"/>
      <c r="IH137" s="57"/>
      <c r="II137" s="57"/>
      <c r="IJ137" s="57"/>
      <c r="IK137" s="57"/>
      <c r="IL137" s="57"/>
      <c r="IM137" s="57"/>
      <c r="IN137" s="57"/>
      <c r="IO137" s="57"/>
      <c r="IP137" s="57"/>
      <c r="IQ137" s="57"/>
      <c r="IR137" s="57"/>
      <c r="IS137" s="57"/>
      <c r="IT137" s="57"/>
      <c r="IU137" s="23"/>
    </row>
    <row r="138" spans="1:40" s="11" customFormat="1" ht="16.5" customHeight="1">
      <c r="A138" s="48" t="s">
        <v>116</v>
      </c>
      <c r="B138" s="15">
        <f>E138+H138+K138+N138</f>
        <v>25300</v>
      </c>
      <c r="C138" s="15">
        <f>F138+I138+L138+O138</f>
        <v>25300</v>
      </c>
      <c r="D138" s="15">
        <f>SUM(C138/B138*100)</f>
        <v>100</v>
      </c>
      <c r="E138" s="15">
        <v>25300</v>
      </c>
      <c r="F138" s="15">
        <v>25300</v>
      </c>
      <c r="G138" s="15">
        <f>SUM(F138/E138*100)</f>
        <v>100</v>
      </c>
      <c r="H138" s="15">
        <v>0</v>
      </c>
      <c r="I138" s="15">
        <v>0</v>
      </c>
      <c r="J138" s="15">
        <v>0</v>
      </c>
      <c r="K138" s="15">
        <v>0</v>
      </c>
      <c r="L138" s="15">
        <v>0</v>
      </c>
      <c r="M138" s="15">
        <v>0</v>
      </c>
      <c r="N138" s="15">
        <v>0</v>
      </c>
      <c r="O138" s="15">
        <v>0</v>
      </c>
      <c r="P138" s="15">
        <v>0</v>
      </c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  <c r="AJ138" s="10"/>
      <c r="AK138" s="10"/>
      <c r="AL138" s="10"/>
      <c r="AM138" s="10"/>
      <c r="AN138" s="10"/>
    </row>
    <row r="139" spans="1:40" s="11" customFormat="1" ht="75.75" customHeight="1">
      <c r="A139" s="57" t="s">
        <v>165</v>
      </c>
      <c r="B139" s="57"/>
      <c r="C139" s="57"/>
      <c r="D139" s="57"/>
      <c r="E139" s="57"/>
      <c r="F139" s="57"/>
      <c r="G139" s="57"/>
      <c r="H139" s="57"/>
      <c r="I139" s="57"/>
      <c r="J139" s="57"/>
      <c r="K139" s="57"/>
      <c r="L139" s="57"/>
      <c r="M139" s="57"/>
      <c r="N139" s="57"/>
      <c r="O139" s="57"/>
      <c r="P139" s="57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  <c r="AI139" s="10"/>
      <c r="AJ139" s="10"/>
      <c r="AK139" s="10"/>
      <c r="AL139" s="10"/>
      <c r="AM139" s="10"/>
      <c r="AN139" s="10"/>
    </row>
    <row r="140" spans="1:40" s="11" customFormat="1" ht="15.75" customHeight="1">
      <c r="A140" s="48" t="s">
        <v>117</v>
      </c>
      <c r="B140" s="15">
        <f>E140+H140+K140+N140</f>
        <v>1600</v>
      </c>
      <c r="C140" s="15">
        <f>F140+I140+L140+O140</f>
        <v>1600</v>
      </c>
      <c r="D140" s="15">
        <f>SUM(C140/B140*100)</f>
        <v>100</v>
      </c>
      <c r="E140" s="15">
        <v>1600</v>
      </c>
      <c r="F140" s="15">
        <v>1600</v>
      </c>
      <c r="G140" s="15">
        <f>SUM(F140/E140*100)</f>
        <v>100</v>
      </c>
      <c r="H140" s="15">
        <v>0</v>
      </c>
      <c r="I140" s="15">
        <v>0</v>
      </c>
      <c r="J140" s="15">
        <v>0</v>
      </c>
      <c r="K140" s="15">
        <v>0</v>
      </c>
      <c r="L140" s="15">
        <v>0</v>
      </c>
      <c r="M140" s="15">
        <v>0</v>
      </c>
      <c r="N140" s="15">
        <v>0</v>
      </c>
      <c r="O140" s="15">
        <v>0</v>
      </c>
      <c r="P140" s="15">
        <v>0</v>
      </c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  <c r="AJ140" s="10"/>
      <c r="AK140" s="10"/>
      <c r="AL140" s="10"/>
      <c r="AM140" s="10"/>
      <c r="AN140" s="10"/>
    </row>
    <row r="141" spans="1:40" s="11" customFormat="1" ht="42.75" customHeight="1">
      <c r="A141" s="57" t="s">
        <v>166</v>
      </c>
      <c r="B141" s="57"/>
      <c r="C141" s="57"/>
      <c r="D141" s="57"/>
      <c r="E141" s="57"/>
      <c r="F141" s="57"/>
      <c r="G141" s="57"/>
      <c r="H141" s="57"/>
      <c r="I141" s="57"/>
      <c r="J141" s="57"/>
      <c r="K141" s="57"/>
      <c r="L141" s="57"/>
      <c r="M141" s="57"/>
      <c r="N141" s="57"/>
      <c r="O141" s="57"/>
      <c r="P141" s="57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  <c r="AN141" s="10"/>
    </row>
    <row r="142" spans="1:40" s="11" customFormat="1" ht="15">
      <c r="A142" s="18" t="s">
        <v>59</v>
      </c>
      <c r="B142" s="19"/>
      <c r="C142" s="32"/>
      <c r="D142" s="32"/>
      <c r="E142" s="32"/>
      <c r="F142" s="33"/>
      <c r="G142" s="19"/>
      <c r="H142" s="19"/>
      <c r="I142" s="34"/>
      <c r="J142" s="21"/>
      <c r="K142" s="21"/>
      <c r="L142" s="21"/>
      <c r="M142" s="21"/>
      <c r="N142" s="21"/>
      <c r="O142" s="21"/>
      <c r="P142" s="21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  <c r="AM142" s="10"/>
      <c r="AN142" s="10"/>
    </row>
    <row r="143" spans="1:40" s="11" customFormat="1" ht="71.25" customHeight="1">
      <c r="A143" s="48" t="s">
        <v>72</v>
      </c>
      <c r="B143" s="13">
        <f>E143+H143+K143+N143</f>
        <v>416342.5</v>
      </c>
      <c r="C143" s="13">
        <f>F143+I143+L143+O143</f>
        <v>415908.8</v>
      </c>
      <c r="D143" s="14">
        <f>SUM(C143/B143*100)</f>
        <v>99.89583095648415</v>
      </c>
      <c r="E143" s="13">
        <f>SUM(E145,E147,E149)</f>
        <v>43709.5</v>
      </c>
      <c r="F143" s="13">
        <f>SUM(F145,F147,F149)</f>
        <v>43709.5</v>
      </c>
      <c r="G143" s="13">
        <f>SUM(F143/E143*100)</f>
        <v>100</v>
      </c>
      <c r="H143" s="13">
        <f>SUM(H145,H147,H149)</f>
        <v>86433</v>
      </c>
      <c r="I143" s="13">
        <f>SUM(I145,I147,I149)</f>
        <v>62423.299999999996</v>
      </c>
      <c r="J143" s="13">
        <f>SUM(I143/H143*100)</f>
        <v>72.22160517394975</v>
      </c>
      <c r="K143" s="13">
        <f>SUM(K145,K147,K149)</f>
        <v>0</v>
      </c>
      <c r="L143" s="13">
        <f>SUM(L145,L147,L149)</f>
        <v>0</v>
      </c>
      <c r="M143" s="13">
        <v>0</v>
      </c>
      <c r="N143" s="13">
        <f>SUM(N145,N147,N149)</f>
        <v>286200</v>
      </c>
      <c r="O143" s="13">
        <f>SUM(O145,O147,O149)</f>
        <v>309776</v>
      </c>
      <c r="P143" s="13">
        <f>SUM(O143/N143*100)</f>
        <v>108.23759608665269</v>
      </c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0"/>
      <c r="AK143" s="10"/>
      <c r="AL143" s="10"/>
      <c r="AM143" s="10"/>
      <c r="AN143" s="10"/>
    </row>
    <row r="144" spans="1:40" s="11" customFormat="1" ht="15" customHeight="1">
      <c r="A144" s="44" t="s">
        <v>80</v>
      </c>
      <c r="B144" s="27"/>
      <c r="C144" s="27"/>
      <c r="D144" s="46"/>
      <c r="E144" s="27"/>
      <c r="F144" s="27"/>
      <c r="G144" s="27"/>
      <c r="H144" s="27"/>
      <c r="I144" s="27"/>
      <c r="J144" s="27"/>
      <c r="K144" s="27"/>
      <c r="L144" s="27"/>
      <c r="M144" s="28"/>
      <c r="N144" s="27"/>
      <c r="O144" s="27"/>
      <c r="P144" s="27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</row>
    <row r="145" spans="1:40" s="11" customFormat="1" ht="30.75" customHeight="1">
      <c r="A145" s="44" t="s">
        <v>37</v>
      </c>
      <c r="B145" s="15">
        <f>E145+H145+K145+N145</f>
        <v>41148.5</v>
      </c>
      <c r="C145" s="15">
        <f>F145+I145+L145+O145</f>
        <v>29275.399999999998</v>
      </c>
      <c r="D145" s="43">
        <f>SUM(C145/B145*100)</f>
        <v>71.14572827685092</v>
      </c>
      <c r="E145" s="43">
        <v>17571.5</v>
      </c>
      <c r="F145" s="43">
        <v>17571.5</v>
      </c>
      <c r="G145" s="15">
        <f>SUM(F145/E145*100)</f>
        <v>100</v>
      </c>
      <c r="H145" s="15">
        <v>21477</v>
      </c>
      <c r="I145" s="15">
        <v>10211.1</v>
      </c>
      <c r="J145" s="15">
        <f>SUM(I145/H145*100)</f>
        <v>47.544349769520885</v>
      </c>
      <c r="K145" s="15">
        <v>0</v>
      </c>
      <c r="L145" s="15">
        <v>0</v>
      </c>
      <c r="M145" s="15">
        <v>0</v>
      </c>
      <c r="N145" s="15">
        <v>2100</v>
      </c>
      <c r="O145" s="15">
        <v>1492.8</v>
      </c>
      <c r="P145" s="15">
        <f>SUM(O145/N145*100)</f>
        <v>71.08571428571429</v>
      </c>
      <c r="Q145" s="41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  <c r="AN145" s="10"/>
    </row>
    <row r="146" spans="1:40" s="11" customFormat="1" ht="46.5" customHeight="1">
      <c r="A146" s="57" t="s">
        <v>182</v>
      </c>
      <c r="B146" s="57"/>
      <c r="C146" s="57"/>
      <c r="D146" s="57"/>
      <c r="E146" s="57"/>
      <c r="F146" s="57"/>
      <c r="G146" s="57"/>
      <c r="H146" s="57"/>
      <c r="I146" s="57"/>
      <c r="J146" s="57"/>
      <c r="K146" s="57"/>
      <c r="L146" s="57"/>
      <c r="M146" s="57"/>
      <c r="N146" s="57"/>
      <c r="O146" s="57"/>
      <c r="P146" s="57"/>
      <c r="Q146" s="41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  <c r="AK146" s="10"/>
      <c r="AL146" s="10"/>
      <c r="AM146" s="10"/>
      <c r="AN146" s="10"/>
    </row>
    <row r="147" spans="1:40" s="11" customFormat="1" ht="15">
      <c r="A147" s="44" t="s">
        <v>68</v>
      </c>
      <c r="B147" s="15">
        <f>E147+H147+K147+N147</f>
        <v>1200</v>
      </c>
      <c r="C147" s="15">
        <f>F147+I147+L147+O147</f>
        <v>1200</v>
      </c>
      <c r="D147" s="43">
        <f>SUM(C147/B147*100)</f>
        <v>100</v>
      </c>
      <c r="E147" s="43">
        <v>0</v>
      </c>
      <c r="F147" s="43">
        <v>0</v>
      </c>
      <c r="G147" s="15">
        <v>0</v>
      </c>
      <c r="H147" s="43">
        <v>1200</v>
      </c>
      <c r="I147" s="43">
        <v>1200</v>
      </c>
      <c r="J147" s="15">
        <f>SUM(I147/H147*100)</f>
        <v>100</v>
      </c>
      <c r="K147" s="15">
        <v>0</v>
      </c>
      <c r="L147" s="15">
        <v>0</v>
      </c>
      <c r="M147" s="15">
        <v>0</v>
      </c>
      <c r="N147" s="43">
        <v>0</v>
      </c>
      <c r="O147" s="43">
        <v>0</v>
      </c>
      <c r="P147" s="15">
        <v>0</v>
      </c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</row>
    <row r="148" spans="1:40" s="11" customFormat="1" ht="29.25" customHeight="1">
      <c r="A148" s="57" t="s">
        <v>93</v>
      </c>
      <c r="B148" s="57"/>
      <c r="C148" s="57"/>
      <c r="D148" s="57"/>
      <c r="E148" s="57"/>
      <c r="F148" s="57"/>
      <c r="G148" s="57"/>
      <c r="H148" s="57"/>
      <c r="I148" s="57"/>
      <c r="J148" s="57"/>
      <c r="K148" s="57"/>
      <c r="L148" s="57"/>
      <c r="M148" s="57"/>
      <c r="N148" s="57"/>
      <c r="O148" s="57"/>
      <c r="P148" s="57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  <c r="AJ148" s="10"/>
      <c r="AK148" s="10"/>
      <c r="AL148" s="10"/>
      <c r="AM148" s="10"/>
      <c r="AN148" s="10"/>
    </row>
    <row r="149" spans="1:40" s="11" customFormat="1" ht="15">
      <c r="A149" s="22" t="s">
        <v>69</v>
      </c>
      <c r="B149" s="15">
        <f>E149+H149+K149+N149</f>
        <v>373994</v>
      </c>
      <c r="C149" s="15">
        <f>F149+I149+L149+O149</f>
        <v>385433.4</v>
      </c>
      <c r="D149" s="43">
        <f>SUM(C149/B149*100)</f>
        <v>103.05871217185303</v>
      </c>
      <c r="E149" s="43">
        <v>26138</v>
      </c>
      <c r="F149" s="43">
        <v>26138</v>
      </c>
      <c r="G149" s="15">
        <f>SUM(F149/E149*100)</f>
        <v>100</v>
      </c>
      <c r="H149" s="43">
        <v>63756</v>
      </c>
      <c r="I149" s="43">
        <v>51012.2</v>
      </c>
      <c r="J149" s="15">
        <f>SUM(I149/H149*100)</f>
        <v>80.01160675073719</v>
      </c>
      <c r="K149" s="15">
        <v>0</v>
      </c>
      <c r="L149" s="15">
        <v>0</v>
      </c>
      <c r="M149" s="15">
        <v>0</v>
      </c>
      <c r="N149" s="43">
        <v>284100</v>
      </c>
      <c r="O149" s="43">
        <v>308283.2</v>
      </c>
      <c r="P149" s="15">
        <f>SUM(O149/N149*100)</f>
        <v>108.51221400915172</v>
      </c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  <c r="AI149" s="10"/>
      <c r="AJ149" s="10"/>
      <c r="AK149" s="10"/>
      <c r="AL149" s="10"/>
      <c r="AM149" s="10"/>
      <c r="AN149" s="10"/>
    </row>
    <row r="150" spans="1:40" s="11" customFormat="1" ht="45.75" customHeight="1">
      <c r="A150" s="57" t="s">
        <v>183</v>
      </c>
      <c r="B150" s="57"/>
      <c r="C150" s="57"/>
      <c r="D150" s="57"/>
      <c r="E150" s="57"/>
      <c r="F150" s="57"/>
      <c r="G150" s="57"/>
      <c r="H150" s="57"/>
      <c r="I150" s="57"/>
      <c r="J150" s="57"/>
      <c r="K150" s="57"/>
      <c r="L150" s="57"/>
      <c r="M150" s="57"/>
      <c r="N150" s="57"/>
      <c r="O150" s="57"/>
      <c r="P150" s="57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  <c r="AI150" s="10"/>
      <c r="AJ150" s="10"/>
      <c r="AK150" s="10"/>
      <c r="AL150" s="10"/>
      <c r="AM150" s="10"/>
      <c r="AN150" s="10"/>
    </row>
    <row r="151" spans="1:40" s="11" customFormat="1" ht="57" customHeight="1">
      <c r="A151" s="48" t="s">
        <v>17</v>
      </c>
      <c r="B151" s="13">
        <f>E151+H151+K151+N151</f>
        <v>655567.8</v>
      </c>
      <c r="C151" s="13">
        <f>F151+I151+L151+O151</f>
        <v>652998.7</v>
      </c>
      <c r="D151" s="14">
        <f>SUM(C151/B151*100)</f>
        <v>99.60811070952538</v>
      </c>
      <c r="E151" s="13">
        <f>E153+E155+E157</f>
        <v>459947.9</v>
      </c>
      <c r="F151" s="13">
        <f>F153+F155+F157</f>
        <v>458603.5</v>
      </c>
      <c r="G151" s="13">
        <f>SUM(F151/E151*100)</f>
        <v>99.70770602496499</v>
      </c>
      <c r="H151" s="13">
        <f>H153+H155+H157</f>
        <v>195619.9</v>
      </c>
      <c r="I151" s="13">
        <f>I153+I155+I157</f>
        <v>194395.2</v>
      </c>
      <c r="J151" s="13">
        <f>SUM(I151/H151*100)</f>
        <v>99.37393894997392</v>
      </c>
      <c r="K151" s="13">
        <f>K153+K155+K157</f>
        <v>0</v>
      </c>
      <c r="L151" s="13">
        <f>L153+L155+L157</f>
        <v>0</v>
      </c>
      <c r="M151" s="13">
        <v>0</v>
      </c>
      <c r="N151" s="13">
        <f>N153+N155+N157</f>
        <v>0</v>
      </c>
      <c r="O151" s="13">
        <f>O153+O155+O157</f>
        <v>0</v>
      </c>
      <c r="P151" s="13">
        <v>0</v>
      </c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  <c r="AI151" s="10"/>
      <c r="AJ151" s="10"/>
      <c r="AK151" s="10"/>
      <c r="AL151" s="10"/>
      <c r="AM151" s="10"/>
      <c r="AN151" s="10"/>
    </row>
    <row r="152" spans="1:40" s="11" customFormat="1" ht="15" customHeight="1">
      <c r="A152" s="44" t="s">
        <v>80</v>
      </c>
      <c r="B152" s="27"/>
      <c r="C152" s="27"/>
      <c r="D152" s="46"/>
      <c r="E152" s="27"/>
      <c r="F152" s="27"/>
      <c r="G152" s="27"/>
      <c r="H152" s="27"/>
      <c r="I152" s="27"/>
      <c r="J152" s="27"/>
      <c r="K152" s="27"/>
      <c r="L152" s="27"/>
      <c r="M152" s="27"/>
      <c r="N152" s="27"/>
      <c r="O152" s="27"/>
      <c r="P152" s="27"/>
      <c r="Q152" s="41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  <c r="AI152" s="10"/>
      <c r="AJ152" s="10"/>
      <c r="AK152" s="10"/>
      <c r="AL152" s="10"/>
      <c r="AM152" s="10"/>
      <c r="AN152" s="10"/>
    </row>
    <row r="153" spans="1:40" s="11" customFormat="1" ht="17.25" customHeight="1">
      <c r="A153" s="48" t="s">
        <v>24</v>
      </c>
      <c r="B153" s="15">
        <f>E153+H153+K153+N153</f>
        <v>10000</v>
      </c>
      <c r="C153" s="15">
        <f>F153+I153+L153+O153</f>
        <v>9901</v>
      </c>
      <c r="D153" s="15">
        <f>SUM(C153/B153*100)</f>
        <v>99.00999999999999</v>
      </c>
      <c r="E153" s="15">
        <v>0</v>
      </c>
      <c r="F153" s="15">
        <v>0</v>
      </c>
      <c r="G153" s="15">
        <v>0</v>
      </c>
      <c r="H153" s="15">
        <v>10000</v>
      </c>
      <c r="I153" s="15">
        <v>9901</v>
      </c>
      <c r="J153" s="15">
        <f>SUM(I153/H153*100)</f>
        <v>99.00999999999999</v>
      </c>
      <c r="K153" s="15">
        <v>0</v>
      </c>
      <c r="L153" s="15">
        <v>0</v>
      </c>
      <c r="M153" s="15">
        <v>0</v>
      </c>
      <c r="N153" s="15">
        <v>0</v>
      </c>
      <c r="O153" s="15">
        <v>0</v>
      </c>
      <c r="P153" s="15">
        <v>0</v>
      </c>
      <c r="Q153" s="41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  <c r="AJ153" s="10"/>
      <c r="AK153" s="10"/>
      <c r="AL153" s="10"/>
      <c r="AM153" s="10"/>
      <c r="AN153" s="10"/>
    </row>
    <row r="154" spans="1:40" s="11" customFormat="1" ht="17.25" customHeight="1">
      <c r="A154" s="57" t="s">
        <v>181</v>
      </c>
      <c r="B154" s="57"/>
      <c r="C154" s="57"/>
      <c r="D154" s="57"/>
      <c r="E154" s="57"/>
      <c r="F154" s="57"/>
      <c r="G154" s="57"/>
      <c r="H154" s="57"/>
      <c r="I154" s="57"/>
      <c r="J154" s="57"/>
      <c r="K154" s="57"/>
      <c r="L154" s="57"/>
      <c r="M154" s="57"/>
      <c r="N154" s="57"/>
      <c r="O154" s="57"/>
      <c r="P154" s="57"/>
      <c r="Q154" s="41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  <c r="AI154" s="10"/>
      <c r="AJ154" s="10"/>
      <c r="AK154" s="10"/>
      <c r="AL154" s="10"/>
      <c r="AM154" s="10"/>
      <c r="AN154" s="10"/>
    </row>
    <row r="155" spans="1:40" s="11" customFormat="1" ht="18.75" customHeight="1">
      <c r="A155" s="52" t="s">
        <v>9</v>
      </c>
      <c r="B155" s="15">
        <f>E155+H155+K155+N155</f>
        <v>118610.8</v>
      </c>
      <c r="C155" s="15">
        <f>F155+I155+L155+O155</f>
        <v>117514</v>
      </c>
      <c r="D155" s="15">
        <f>SUM(C155/B155*100)</f>
        <v>99.07529499843184</v>
      </c>
      <c r="E155" s="15">
        <v>49608</v>
      </c>
      <c r="F155" s="15">
        <v>49607.7</v>
      </c>
      <c r="G155" s="15">
        <f>SUM(F155/E155*100)</f>
        <v>99.99939525882921</v>
      </c>
      <c r="H155" s="15">
        <v>69002.8</v>
      </c>
      <c r="I155" s="15">
        <v>67906.3</v>
      </c>
      <c r="J155" s="15">
        <f>SUM(I155/H155*100)</f>
        <v>98.41093404905308</v>
      </c>
      <c r="K155" s="15">
        <v>0</v>
      </c>
      <c r="L155" s="15">
        <v>0</v>
      </c>
      <c r="M155" s="15">
        <v>0</v>
      </c>
      <c r="N155" s="15">
        <v>0</v>
      </c>
      <c r="O155" s="15">
        <v>0</v>
      </c>
      <c r="P155" s="15">
        <v>0</v>
      </c>
      <c r="Q155" s="41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  <c r="AM155" s="10"/>
      <c r="AN155" s="10"/>
    </row>
    <row r="156" spans="1:40" s="11" customFormat="1" ht="15.75" customHeight="1">
      <c r="A156" s="57" t="s">
        <v>95</v>
      </c>
      <c r="B156" s="57"/>
      <c r="C156" s="57"/>
      <c r="D156" s="57"/>
      <c r="E156" s="57"/>
      <c r="F156" s="57"/>
      <c r="G156" s="57"/>
      <c r="H156" s="57"/>
      <c r="I156" s="57"/>
      <c r="J156" s="57"/>
      <c r="K156" s="57"/>
      <c r="L156" s="57"/>
      <c r="M156" s="57"/>
      <c r="N156" s="57"/>
      <c r="O156" s="57"/>
      <c r="P156" s="57"/>
      <c r="Q156" s="41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0"/>
      <c r="AK156" s="10"/>
      <c r="AL156" s="10"/>
      <c r="AM156" s="10"/>
      <c r="AN156" s="10"/>
    </row>
    <row r="157" spans="1:40" s="11" customFormat="1" ht="32.25" customHeight="1">
      <c r="A157" s="52" t="s">
        <v>41</v>
      </c>
      <c r="B157" s="15">
        <f>E157+H157+K157+N157</f>
        <v>526957</v>
      </c>
      <c r="C157" s="15">
        <f>F157+I157+L157+O157</f>
        <v>525583.7</v>
      </c>
      <c r="D157" s="43">
        <f>SUM(C157/B157*100)</f>
        <v>99.73939050055317</v>
      </c>
      <c r="E157" s="15">
        <v>410339.9</v>
      </c>
      <c r="F157" s="15">
        <v>408995.8</v>
      </c>
      <c r="G157" s="15">
        <f>SUM(F157/E157*100)</f>
        <v>99.67244228504222</v>
      </c>
      <c r="H157" s="15">
        <v>116617.09999999999</v>
      </c>
      <c r="I157" s="15">
        <v>116587.9</v>
      </c>
      <c r="J157" s="15">
        <f>SUM(I157/H157*100)</f>
        <v>99.97496079048442</v>
      </c>
      <c r="K157" s="15">
        <v>0</v>
      </c>
      <c r="L157" s="15">
        <v>0</v>
      </c>
      <c r="M157" s="15">
        <v>0</v>
      </c>
      <c r="N157" s="15">
        <v>0</v>
      </c>
      <c r="O157" s="15">
        <v>0</v>
      </c>
      <c r="P157" s="15">
        <v>0</v>
      </c>
      <c r="Q157" s="41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  <c r="AI157" s="10"/>
      <c r="AJ157" s="10"/>
      <c r="AK157" s="10"/>
      <c r="AL157" s="10"/>
      <c r="AM157" s="10"/>
      <c r="AN157" s="10"/>
    </row>
    <row r="158" spans="1:40" s="11" customFormat="1" ht="48" customHeight="1">
      <c r="A158" s="57" t="s">
        <v>184</v>
      </c>
      <c r="B158" s="57"/>
      <c r="C158" s="57"/>
      <c r="D158" s="57"/>
      <c r="E158" s="57"/>
      <c r="F158" s="57"/>
      <c r="G158" s="57"/>
      <c r="H158" s="57"/>
      <c r="I158" s="57"/>
      <c r="J158" s="57"/>
      <c r="K158" s="57"/>
      <c r="L158" s="57"/>
      <c r="M158" s="57"/>
      <c r="N158" s="57"/>
      <c r="O158" s="57"/>
      <c r="P158" s="57"/>
      <c r="Q158" s="41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  <c r="AI158" s="10"/>
      <c r="AJ158" s="10"/>
      <c r="AK158" s="10"/>
      <c r="AL158" s="10"/>
      <c r="AM158" s="10"/>
      <c r="AN158" s="10"/>
    </row>
    <row r="159" spans="1:40" s="11" customFormat="1" ht="29.25" customHeight="1">
      <c r="A159" s="52" t="s">
        <v>10</v>
      </c>
      <c r="B159" s="13">
        <f>E159+H159+K159+N159</f>
        <v>290853</v>
      </c>
      <c r="C159" s="13">
        <f>F159+I159+L159+O159</f>
        <v>258923.59999999998</v>
      </c>
      <c r="D159" s="14">
        <f>SUM(C159/B159*100)</f>
        <v>89.02215208369863</v>
      </c>
      <c r="E159" s="13">
        <f>E161+E164+E166+E168</f>
        <v>67472</v>
      </c>
      <c r="F159" s="13">
        <f>F161+F164+F166+F168</f>
        <v>56368</v>
      </c>
      <c r="G159" s="13">
        <f>SUM(F159/E159*100)</f>
        <v>83.542802940479</v>
      </c>
      <c r="H159" s="13">
        <f>H161+H164+H166+H168</f>
        <v>165823.6</v>
      </c>
      <c r="I159" s="13">
        <f>I161+I164+I166+I168</f>
        <v>145737.69999999998</v>
      </c>
      <c r="J159" s="13">
        <f>SUM(I159/H159*100)</f>
        <v>87.8871885545845</v>
      </c>
      <c r="K159" s="13">
        <f>K161+K164+K166+K168</f>
        <v>19472.199999999997</v>
      </c>
      <c r="L159" s="13">
        <f>L161+L164+L166+L168</f>
        <v>18732.7</v>
      </c>
      <c r="M159" s="13">
        <f>SUM(L159/K159*100)</f>
        <v>96.20227811957561</v>
      </c>
      <c r="N159" s="13">
        <f>N161+N164+N166+N168</f>
        <v>38085.2</v>
      </c>
      <c r="O159" s="13">
        <f>O161+O164+O166+O168</f>
        <v>38085.2</v>
      </c>
      <c r="P159" s="13">
        <f>SUM(O159/N159*100)</f>
        <v>100</v>
      </c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0"/>
      <c r="AH159" s="10"/>
      <c r="AI159" s="10"/>
      <c r="AJ159" s="10"/>
      <c r="AK159" s="10"/>
      <c r="AL159" s="10"/>
      <c r="AM159" s="10"/>
      <c r="AN159" s="10"/>
    </row>
    <row r="160" spans="1:40" s="11" customFormat="1" ht="15">
      <c r="A160" s="44" t="s">
        <v>80</v>
      </c>
      <c r="B160" s="13"/>
      <c r="C160" s="13"/>
      <c r="D160" s="14"/>
      <c r="E160" s="13"/>
      <c r="F160" s="13"/>
      <c r="G160" s="13"/>
      <c r="H160" s="13"/>
      <c r="I160" s="13"/>
      <c r="J160" s="13"/>
      <c r="K160" s="13"/>
      <c r="L160" s="13"/>
      <c r="M160" s="15"/>
      <c r="N160" s="13"/>
      <c r="O160" s="13"/>
      <c r="P160" s="13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  <c r="AH160" s="10"/>
      <c r="AI160" s="10"/>
      <c r="AJ160" s="10"/>
      <c r="AK160" s="10"/>
      <c r="AL160" s="10"/>
      <c r="AM160" s="10"/>
      <c r="AN160" s="10"/>
    </row>
    <row r="161" spans="1:40" s="11" customFormat="1" ht="28.5">
      <c r="A161" s="48" t="s">
        <v>43</v>
      </c>
      <c r="B161" s="15">
        <f aca="true" t="shared" si="11" ref="B161:C164">E161+H161+K161+N161</f>
        <v>117095.09999999999</v>
      </c>
      <c r="C161" s="15">
        <f t="shared" si="11"/>
        <v>103373.8</v>
      </c>
      <c r="D161" s="43">
        <f>SUM(C161/B161*100)</f>
        <v>88.28191785992755</v>
      </c>
      <c r="E161" s="43">
        <v>25472</v>
      </c>
      <c r="F161" s="43">
        <v>25472</v>
      </c>
      <c r="G161" s="15">
        <f>SUM(F161/E161*100)</f>
        <v>100</v>
      </c>
      <c r="H161" s="43">
        <v>42000</v>
      </c>
      <c r="I161" s="43">
        <v>28548.4</v>
      </c>
      <c r="J161" s="15">
        <f>SUM(I161/H161*100)</f>
        <v>67.97238095238095</v>
      </c>
      <c r="K161" s="43">
        <v>11537.9</v>
      </c>
      <c r="L161" s="43">
        <v>11268.2</v>
      </c>
      <c r="M161" s="15">
        <f>SUM(L161/K161*100)</f>
        <v>97.66248624099707</v>
      </c>
      <c r="N161" s="43">
        <v>38085.2</v>
      </c>
      <c r="O161" s="43">
        <v>38085.2</v>
      </c>
      <c r="P161" s="15">
        <f>SUM(O161/N161*100)</f>
        <v>100</v>
      </c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  <c r="AH161" s="10"/>
      <c r="AI161" s="10"/>
      <c r="AJ161" s="10"/>
      <c r="AK161" s="10"/>
      <c r="AL161" s="10"/>
      <c r="AM161" s="10"/>
      <c r="AN161" s="10"/>
    </row>
    <row r="162" spans="1:40" s="11" customFormat="1" ht="18" customHeight="1">
      <c r="A162" s="48" t="s">
        <v>11</v>
      </c>
      <c r="B162" s="15">
        <f t="shared" si="11"/>
        <v>72609.8</v>
      </c>
      <c r="C162" s="15">
        <f t="shared" si="11"/>
        <v>62614.4</v>
      </c>
      <c r="D162" s="43">
        <f>SUM(C162/B162*100)</f>
        <v>86.2340896132478</v>
      </c>
      <c r="E162" s="43">
        <v>14622</v>
      </c>
      <c r="F162" s="43">
        <v>14622</v>
      </c>
      <c r="G162" s="15">
        <f>SUM(F162/E162*100)</f>
        <v>100</v>
      </c>
      <c r="H162" s="43">
        <v>28400</v>
      </c>
      <c r="I162" s="43">
        <v>18548.4</v>
      </c>
      <c r="J162" s="15">
        <f>SUM(I162/H162*100)</f>
        <v>65.3112676056338</v>
      </c>
      <c r="K162" s="15">
        <v>7170.3</v>
      </c>
      <c r="L162" s="15">
        <v>7026.5</v>
      </c>
      <c r="M162" s="15">
        <f>SUM(L162/K162*100)</f>
        <v>97.99450511136214</v>
      </c>
      <c r="N162" s="15">
        <v>22417.5</v>
      </c>
      <c r="O162" s="15">
        <v>22417.5</v>
      </c>
      <c r="P162" s="15">
        <f>SUM(O162/N162*100)</f>
        <v>100</v>
      </c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  <c r="AI162" s="10"/>
      <c r="AJ162" s="10"/>
      <c r="AK162" s="10"/>
      <c r="AL162" s="10"/>
      <c r="AM162" s="10"/>
      <c r="AN162" s="10"/>
    </row>
    <row r="163" spans="1:40" s="11" customFormat="1" ht="15">
      <c r="A163" s="54" t="s">
        <v>178</v>
      </c>
      <c r="B163" s="55"/>
      <c r="C163" s="55"/>
      <c r="D163" s="55"/>
      <c r="E163" s="55"/>
      <c r="F163" s="55"/>
      <c r="G163" s="55"/>
      <c r="H163" s="55"/>
      <c r="I163" s="55"/>
      <c r="J163" s="55"/>
      <c r="K163" s="55"/>
      <c r="L163" s="55"/>
      <c r="M163" s="55"/>
      <c r="N163" s="55"/>
      <c r="O163" s="55"/>
      <c r="P163" s="56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10"/>
      <c r="AI163" s="10"/>
      <c r="AJ163" s="10"/>
      <c r="AK163" s="10"/>
      <c r="AL163" s="10"/>
      <c r="AM163" s="10"/>
      <c r="AN163" s="10"/>
    </row>
    <row r="164" spans="1:40" s="11" customFormat="1" ht="29.25" customHeight="1">
      <c r="A164" s="48" t="s">
        <v>44</v>
      </c>
      <c r="B164" s="15">
        <f t="shared" si="11"/>
        <v>23420.300000000003</v>
      </c>
      <c r="C164" s="15">
        <f t="shared" si="11"/>
        <v>23028.899999999998</v>
      </c>
      <c r="D164" s="43">
        <f>SUM(C164/B164*100)</f>
        <v>98.32880022886127</v>
      </c>
      <c r="E164" s="15">
        <v>7500.000000000001</v>
      </c>
      <c r="F164" s="15">
        <v>7396</v>
      </c>
      <c r="G164" s="15">
        <f>SUM(F164/E164*100)</f>
        <v>98.61333333333332</v>
      </c>
      <c r="H164" s="15">
        <v>13554.1</v>
      </c>
      <c r="I164" s="15">
        <v>13301.3</v>
      </c>
      <c r="J164" s="15">
        <f>SUM(I164/H164*100)</f>
        <v>98.13488169631329</v>
      </c>
      <c r="K164" s="15">
        <v>2366.2</v>
      </c>
      <c r="L164" s="15">
        <v>2331.6</v>
      </c>
      <c r="M164" s="15">
        <f>SUM(L164/K164*100)</f>
        <v>98.537739836024</v>
      </c>
      <c r="N164" s="15">
        <v>0</v>
      </c>
      <c r="O164" s="15">
        <v>0</v>
      </c>
      <c r="P164" s="15">
        <v>0</v>
      </c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0"/>
      <c r="AH164" s="10"/>
      <c r="AI164" s="10"/>
      <c r="AJ164" s="10"/>
      <c r="AK164" s="10"/>
      <c r="AL164" s="10"/>
      <c r="AM164" s="10"/>
      <c r="AN164" s="10"/>
    </row>
    <row r="165" spans="1:40" s="11" customFormat="1" ht="17.25" customHeight="1">
      <c r="A165" s="57" t="s">
        <v>179</v>
      </c>
      <c r="B165" s="57"/>
      <c r="C165" s="57"/>
      <c r="D165" s="57"/>
      <c r="E165" s="57"/>
      <c r="F165" s="57"/>
      <c r="G165" s="57"/>
      <c r="H165" s="57"/>
      <c r="I165" s="57"/>
      <c r="J165" s="57"/>
      <c r="K165" s="57"/>
      <c r="L165" s="57"/>
      <c r="M165" s="57"/>
      <c r="N165" s="57"/>
      <c r="O165" s="57"/>
      <c r="P165" s="57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10"/>
      <c r="AI165" s="10"/>
      <c r="AJ165" s="10"/>
      <c r="AK165" s="10"/>
      <c r="AL165" s="10"/>
      <c r="AM165" s="10"/>
      <c r="AN165" s="10"/>
    </row>
    <row r="166" spans="1:40" s="11" customFormat="1" ht="28.5">
      <c r="A166" s="48" t="s">
        <v>12</v>
      </c>
      <c r="B166" s="15">
        <f>E166+H166+K166+N166</f>
        <v>57378.5</v>
      </c>
      <c r="C166" s="15">
        <f>F166+I166+L166+O166</f>
        <v>40891.4</v>
      </c>
      <c r="D166" s="43">
        <f>SUM(C166/B166*100)</f>
        <v>71.26606655803131</v>
      </c>
      <c r="E166" s="43">
        <v>21000</v>
      </c>
      <c r="F166" s="43">
        <v>10000</v>
      </c>
      <c r="G166" s="15">
        <f>SUM(F166/E166*100)</f>
        <v>47.61904761904761</v>
      </c>
      <c r="H166" s="43">
        <v>31740</v>
      </c>
      <c r="I166" s="43">
        <v>26688.1</v>
      </c>
      <c r="J166" s="15">
        <f>SUM(I166/H166*100)</f>
        <v>84.08349086326402</v>
      </c>
      <c r="K166" s="15">
        <v>4638.5</v>
      </c>
      <c r="L166" s="15">
        <v>4203.3</v>
      </c>
      <c r="M166" s="15">
        <f>SUM(L166/K166*100)</f>
        <v>90.61765657001186</v>
      </c>
      <c r="N166" s="43">
        <v>0</v>
      </c>
      <c r="O166" s="43">
        <v>0</v>
      </c>
      <c r="P166" s="15">
        <v>0</v>
      </c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10"/>
      <c r="AI166" s="10"/>
      <c r="AJ166" s="10"/>
      <c r="AK166" s="10"/>
      <c r="AL166" s="10"/>
      <c r="AM166" s="10"/>
      <c r="AN166" s="10"/>
    </row>
    <row r="167" spans="1:40" s="11" customFormat="1" ht="15.75" customHeight="1">
      <c r="A167" s="54" t="s">
        <v>180</v>
      </c>
      <c r="B167" s="55"/>
      <c r="C167" s="55"/>
      <c r="D167" s="55"/>
      <c r="E167" s="55"/>
      <c r="F167" s="55"/>
      <c r="G167" s="55"/>
      <c r="H167" s="55"/>
      <c r="I167" s="55"/>
      <c r="J167" s="55"/>
      <c r="K167" s="55"/>
      <c r="L167" s="55"/>
      <c r="M167" s="55"/>
      <c r="N167" s="55"/>
      <c r="O167" s="55"/>
      <c r="P167" s="56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0"/>
      <c r="AH167" s="10"/>
      <c r="AI167" s="10"/>
      <c r="AJ167" s="10"/>
      <c r="AK167" s="10"/>
      <c r="AL167" s="10"/>
      <c r="AM167" s="10"/>
      <c r="AN167" s="10"/>
    </row>
    <row r="168" spans="1:40" s="11" customFormat="1" ht="28.5">
      <c r="A168" s="48" t="s">
        <v>20</v>
      </c>
      <c r="B168" s="15">
        <f>E168+H168+K168+N168</f>
        <v>92959.1</v>
      </c>
      <c r="C168" s="15">
        <f>F168+I168+L168+O168</f>
        <v>91629.5</v>
      </c>
      <c r="D168" s="43">
        <f>SUM(C168/B168*100)</f>
        <v>98.56969355340144</v>
      </c>
      <c r="E168" s="43">
        <v>13500</v>
      </c>
      <c r="F168" s="43">
        <v>13500</v>
      </c>
      <c r="G168" s="15">
        <f>SUM(F168/E168*100)</f>
        <v>100</v>
      </c>
      <c r="H168" s="43">
        <v>78529.5</v>
      </c>
      <c r="I168" s="43">
        <v>77199.9</v>
      </c>
      <c r="J168" s="43">
        <f>SUM(I168/H168*100)</f>
        <v>98.3068783068783</v>
      </c>
      <c r="K168" s="43">
        <v>929.6</v>
      </c>
      <c r="L168" s="43">
        <v>929.6</v>
      </c>
      <c r="M168" s="15">
        <f>SUM(L168/K168*100)</f>
        <v>100</v>
      </c>
      <c r="N168" s="43">
        <v>0</v>
      </c>
      <c r="O168" s="43">
        <v>0</v>
      </c>
      <c r="P168" s="15">
        <v>0</v>
      </c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  <c r="AI168" s="10"/>
      <c r="AJ168" s="10"/>
      <c r="AK168" s="10"/>
      <c r="AL168" s="10"/>
      <c r="AM168" s="10"/>
      <c r="AN168" s="10"/>
    </row>
    <row r="169" spans="1:40" s="11" customFormat="1" ht="13.5" customHeight="1">
      <c r="A169" s="54" t="s">
        <v>114</v>
      </c>
      <c r="B169" s="55"/>
      <c r="C169" s="55"/>
      <c r="D169" s="55"/>
      <c r="E169" s="55"/>
      <c r="F169" s="55"/>
      <c r="G169" s="55"/>
      <c r="H169" s="55"/>
      <c r="I169" s="55"/>
      <c r="J169" s="55"/>
      <c r="K169" s="55"/>
      <c r="L169" s="55"/>
      <c r="M169" s="55"/>
      <c r="N169" s="55"/>
      <c r="O169" s="55"/>
      <c r="P169" s="56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  <c r="AH169" s="10"/>
      <c r="AI169" s="10"/>
      <c r="AJ169" s="10"/>
      <c r="AK169" s="10"/>
      <c r="AL169" s="10"/>
      <c r="AM169" s="10"/>
      <c r="AN169" s="10"/>
    </row>
    <row r="170" spans="1:40" s="11" customFormat="1" ht="18" customHeight="1">
      <c r="A170" s="18" t="s">
        <v>64</v>
      </c>
      <c r="B170" s="35"/>
      <c r="C170" s="35"/>
      <c r="D170" s="36"/>
      <c r="E170" s="25"/>
      <c r="F170" s="25"/>
      <c r="G170" s="25"/>
      <c r="H170" s="25"/>
      <c r="I170" s="37"/>
      <c r="J170" s="37"/>
      <c r="K170" s="37"/>
      <c r="L170" s="37"/>
      <c r="M170" s="21"/>
      <c r="N170" s="21"/>
      <c r="O170" s="21"/>
      <c r="P170" s="21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0"/>
      <c r="AH170" s="10"/>
      <c r="AI170" s="10"/>
      <c r="AJ170" s="10"/>
      <c r="AK170" s="10"/>
      <c r="AL170" s="10"/>
      <c r="AM170" s="10"/>
      <c r="AN170" s="10"/>
    </row>
    <row r="171" spans="1:40" s="11" customFormat="1" ht="42.75" customHeight="1">
      <c r="A171" s="48" t="s">
        <v>65</v>
      </c>
      <c r="B171" s="13">
        <f>E171+H171+K171+N171</f>
        <v>113000</v>
      </c>
      <c r="C171" s="13">
        <f>F171+I171+L171+O171</f>
        <v>113000</v>
      </c>
      <c r="D171" s="13">
        <f aca="true" t="shared" si="12" ref="D171:P171">D173</f>
        <v>100</v>
      </c>
      <c r="E171" s="13">
        <f>E173</f>
        <v>113000</v>
      </c>
      <c r="F171" s="13">
        <f>F173</f>
        <v>113000</v>
      </c>
      <c r="G171" s="13">
        <f t="shared" si="12"/>
        <v>100</v>
      </c>
      <c r="H171" s="13">
        <f t="shared" si="12"/>
        <v>0</v>
      </c>
      <c r="I171" s="13">
        <f t="shared" si="12"/>
        <v>0</v>
      </c>
      <c r="J171" s="13">
        <f t="shared" si="12"/>
        <v>0</v>
      </c>
      <c r="K171" s="13">
        <f t="shared" si="12"/>
        <v>0</v>
      </c>
      <c r="L171" s="13">
        <f t="shared" si="12"/>
        <v>0</v>
      </c>
      <c r="M171" s="13">
        <f t="shared" si="12"/>
        <v>0</v>
      </c>
      <c r="N171" s="13">
        <f t="shared" si="12"/>
        <v>0</v>
      </c>
      <c r="O171" s="13">
        <f t="shared" si="12"/>
        <v>0</v>
      </c>
      <c r="P171" s="13">
        <f t="shared" si="12"/>
        <v>0</v>
      </c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0"/>
      <c r="AH171" s="10"/>
      <c r="AI171" s="10"/>
      <c r="AJ171" s="10"/>
      <c r="AK171" s="10"/>
      <c r="AL171" s="10"/>
      <c r="AM171" s="10"/>
      <c r="AN171" s="10"/>
    </row>
    <row r="172" spans="1:40" s="11" customFormat="1" ht="15">
      <c r="A172" s="22" t="s">
        <v>79</v>
      </c>
      <c r="B172" s="35"/>
      <c r="C172" s="35"/>
      <c r="D172" s="36"/>
      <c r="E172" s="25"/>
      <c r="F172" s="25"/>
      <c r="G172" s="25"/>
      <c r="H172" s="25"/>
      <c r="I172" s="37"/>
      <c r="J172" s="37"/>
      <c r="K172" s="37"/>
      <c r="L172" s="37"/>
      <c r="M172" s="21"/>
      <c r="N172" s="21"/>
      <c r="O172" s="21"/>
      <c r="P172" s="21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0"/>
      <c r="AH172" s="10"/>
      <c r="AI172" s="10"/>
      <c r="AJ172" s="10"/>
      <c r="AK172" s="10"/>
      <c r="AL172" s="10"/>
      <c r="AM172" s="10"/>
      <c r="AN172" s="10"/>
    </row>
    <row r="173" spans="1:40" s="11" customFormat="1" ht="30">
      <c r="A173" s="47" t="s">
        <v>81</v>
      </c>
      <c r="B173" s="15">
        <f aca="true" t="shared" si="13" ref="B173:C175">E173+H173+K173+N173</f>
        <v>113000</v>
      </c>
      <c r="C173" s="15">
        <f t="shared" si="13"/>
        <v>113000</v>
      </c>
      <c r="D173" s="15">
        <f>SUM(C173/B173*100)</f>
        <v>100</v>
      </c>
      <c r="E173" s="15">
        <f>E174+E175</f>
        <v>113000</v>
      </c>
      <c r="F173" s="15">
        <f>F174+F175</f>
        <v>113000</v>
      </c>
      <c r="G173" s="15">
        <f>SUM(F173/E173*100)</f>
        <v>100</v>
      </c>
      <c r="H173" s="15">
        <f aca="true" t="shared" si="14" ref="H173:P173">H176</f>
        <v>0</v>
      </c>
      <c r="I173" s="15">
        <f t="shared" si="14"/>
        <v>0</v>
      </c>
      <c r="J173" s="15">
        <f t="shared" si="14"/>
        <v>0</v>
      </c>
      <c r="K173" s="15">
        <f t="shared" si="14"/>
        <v>0</v>
      </c>
      <c r="L173" s="15">
        <f t="shared" si="14"/>
        <v>0</v>
      </c>
      <c r="M173" s="15">
        <f t="shared" si="14"/>
        <v>0</v>
      </c>
      <c r="N173" s="15">
        <f t="shared" si="14"/>
        <v>0</v>
      </c>
      <c r="O173" s="15">
        <f t="shared" si="14"/>
        <v>0</v>
      </c>
      <c r="P173" s="15">
        <f t="shared" si="14"/>
        <v>0</v>
      </c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0"/>
      <c r="AH173" s="10"/>
      <c r="AI173" s="10"/>
      <c r="AJ173" s="10"/>
      <c r="AK173" s="10"/>
      <c r="AL173" s="10"/>
      <c r="AM173" s="10"/>
      <c r="AN173" s="10"/>
    </row>
    <row r="174" spans="1:40" s="11" customFormat="1" ht="45">
      <c r="A174" s="47" t="s">
        <v>101</v>
      </c>
      <c r="B174" s="15">
        <f t="shared" si="13"/>
        <v>45000</v>
      </c>
      <c r="C174" s="15">
        <f t="shared" si="13"/>
        <v>45000</v>
      </c>
      <c r="D174" s="15">
        <f>SUM(C174/B174*100)</f>
        <v>100</v>
      </c>
      <c r="E174" s="15">
        <v>45000</v>
      </c>
      <c r="F174" s="15">
        <v>45000</v>
      </c>
      <c r="G174" s="15">
        <f>SUM(F174/E174*100)</f>
        <v>100</v>
      </c>
      <c r="H174" s="15">
        <f aca="true" t="shared" si="15" ref="H174:P174">H178</f>
        <v>0</v>
      </c>
      <c r="I174" s="15">
        <f t="shared" si="15"/>
        <v>0</v>
      </c>
      <c r="J174" s="15">
        <f t="shared" si="15"/>
        <v>0</v>
      </c>
      <c r="K174" s="15">
        <f t="shared" si="15"/>
        <v>0</v>
      </c>
      <c r="L174" s="15">
        <f t="shared" si="15"/>
        <v>0</v>
      </c>
      <c r="M174" s="15">
        <f t="shared" si="15"/>
        <v>0</v>
      </c>
      <c r="N174" s="15">
        <f t="shared" si="15"/>
        <v>0</v>
      </c>
      <c r="O174" s="15">
        <f t="shared" si="15"/>
        <v>0</v>
      </c>
      <c r="P174" s="15">
        <f t="shared" si="15"/>
        <v>0</v>
      </c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0"/>
      <c r="AH174" s="10"/>
      <c r="AI174" s="10"/>
      <c r="AJ174" s="10"/>
      <c r="AK174" s="10"/>
      <c r="AL174" s="10"/>
      <c r="AM174" s="10"/>
      <c r="AN174" s="10"/>
    </row>
    <row r="175" spans="1:40" s="11" customFormat="1" ht="31.5" customHeight="1">
      <c r="A175" s="47" t="s">
        <v>102</v>
      </c>
      <c r="B175" s="15">
        <f t="shared" si="13"/>
        <v>68000</v>
      </c>
      <c r="C175" s="15">
        <f t="shared" si="13"/>
        <v>68000</v>
      </c>
      <c r="D175" s="15">
        <f>SUM(C175/B175*100)</f>
        <v>100</v>
      </c>
      <c r="E175" s="15">
        <v>68000</v>
      </c>
      <c r="F175" s="15">
        <v>68000</v>
      </c>
      <c r="G175" s="15">
        <f>SUM(F175/E175*100)</f>
        <v>100</v>
      </c>
      <c r="H175" s="15">
        <v>0</v>
      </c>
      <c r="I175" s="15">
        <v>0</v>
      </c>
      <c r="J175" s="15">
        <v>0</v>
      </c>
      <c r="K175" s="15">
        <v>0</v>
      </c>
      <c r="L175" s="15">
        <v>0</v>
      </c>
      <c r="M175" s="15">
        <v>0</v>
      </c>
      <c r="N175" s="15">
        <v>0</v>
      </c>
      <c r="O175" s="15">
        <v>0</v>
      </c>
      <c r="P175" s="15">
        <v>0</v>
      </c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0"/>
      <c r="AH175" s="10"/>
      <c r="AI175" s="10"/>
      <c r="AJ175" s="10"/>
      <c r="AK175" s="10"/>
      <c r="AL175" s="10"/>
      <c r="AM175" s="10"/>
      <c r="AN175" s="10"/>
    </row>
    <row r="176" spans="1:40" s="11" customFormat="1" ht="18.75" customHeight="1">
      <c r="A176" s="18" t="s">
        <v>13</v>
      </c>
      <c r="B176" s="28"/>
      <c r="C176" s="28"/>
      <c r="D176" s="28"/>
      <c r="E176" s="28"/>
      <c r="F176" s="28"/>
      <c r="G176" s="28"/>
      <c r="H176" s="28"/>
      <c r="I176" s="28"/>
      <c r="J176" s="27"/>
      <c r="K176" s="28"/>
      <c r="L176" s="28"/>
      <c r="M176" s="27"/>
      <c r="N176" s="28"/>
      <c r="O176" s="28"/>
      <c r="P176" s="27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0"/>
      <c r="AH176" s="10"/>
      <c r="AI176" s="10"/>
      <c r="AJ176" s="10"/>
      <c r="AK176" s="10"/>
      <c r="AL176" s="10"/>
      <c r="AM176" s="10"/>
      <c r="AN176" s="10"/>
    </row>
    <row r="177" spans="1:40" s="11" customFormat="1" ht="32.25" customHeight="1">
      <c r="A177" s="48" t="s">
        <v>83</v>
      </c>
      <c r="B177" s="13">
        <f>E177+H177+K177+N177</f>
        <v>414600</v>
      </c>
      <c r="C177" s="13">
        <f>F177+I177+L177+O177</f>
        <v>111142.5</v>
      </c>
      <c r="D177" s="14">
        <f>SUM(C177/B177*100)</f>
        <v>26.807163531114327</v>
      </c>
      <c r="E177" s="13">
        <v>207300</v>
      </c>
      <c r="F177" s="13">
        <v>105269</v>
      </c>
      <c r="G177" s="13">
        <f>SUM(F177/E177*100)</f>
        <v>50.78099372889532</v>
      </c>
      <c r="H177" s="13">
        <v>0</v>
      </c>
      <c r="I177" s="13">
        <v>0</v>
      </c>
      <c r="J177" s="13">
        <v>0</v>
      </c>
      <c r="K177" s="13">
        <v>0</v>
      </c>
      <c r="L177" s="13">
        <v>0</v>
      </c>
      <c r="M177" s="13">
        <v>0</v>
      </c>
      <c r="N177" s="13">
        <v>207300</v>
      </c>
      <c r="O177" s="13">
        <v>5873.5</v>
      </c>
      <c r="P177" s="13">
        <f>SUM(O177/N177*100)</f>
        <v>2.833333333333333</v>
      </c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0"/>
      <c r="AH177" s="10"/>
      <c r="AI177" s="10"/>
      <c r="AJ177" s="10"/>
      <c r="AK177" s="10"/>
      <c r="AL177" s="10"/>
      <c r="AM177" s="10"/>
      <c r="AN177" s="10"/>
    </row>
    <row r="178" spans="1:40" s="11" customFormat="1" ht="15">
      <c r="A178" s="22" t="s">
        <v>77</v>
      </c>
      <c r="B178" s="13"/>
      <c r="C178" s="13"/>
      <c r="D178" s="13"/>
      <c r="E178" s="13"/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15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0"/>
      <c r="AH178" s="10"/>
      <c r="AI178" s="10"/>
      <c r="AJ178" s="10"/>
      <c r="AK178" s="10"/>
      <c r="AL178" s="10"/>
      <c r="AM178" s="10"/>
      <c r="AN178" s="10"/>
    </row>
    <row r="179" spans="1:40" s="11" customFormat="1" ht="15">
      <c r="A179" s="54" t="s">
        <v>185</v>
      </c>
      <c r="B179" s="55"/>
      <c r="C179" s="55"/>
      <c r="D179" s="55"/>
      <c r="E179" s="55"/>
      <c r="F179" s="55"/>
      <c r="G179" s="55"/>
      <c r="H179" s="55"/>
      <c r="I179" s="55"/>
      <c r="J179" s="55"/>
      <c r="K179" s="55"/>
      <c r="L179" s="55"/>
      <c r="M179" s="55"/>
      <c r="N179" s="55"/>
      <c r="O179" s="55"/>
      <c r="P179" s="56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0"/>
      <c r="AH179" s="10"/>
      <c r="AI179" s="10"/>
      <c r="AJ179" s="10"/>
      <c r="AK179" s="10"/>
      <c r="AL179" s="10"/>
      <c r="AM179" s="10"/>
      <c r="AN179" s="10"/>
    </row>
    <row r="180" spans="1:40" s="11" customFormat="1" ht="43.5" customHeight="1">
      <c r="A180" s="48" t="s">
        <v>62</v>
      </c>
      <c r="B180" s="13">
        <f>(E180+H180+K180+N180)</f>
        <v>31218</v>
      </c>
      <c r="C180" s="13">
        <f>(F180+I180+L180+O180)</f>
        <v>31217.9</v>
      </c>
      <c r="D180" s="14">
        <f>SUM(C180/B180*100)</f>
        <v>99.99967967198413</v>
      </c>
      <c r="E180" s="13">
        <f>E182</f>
        <v>30000</v>
      </c>
      <c r="F180" s="13">
        <f>F182</f>
        <v>29999.9</v>
      </c>
      <c r="G180" s="13">
        <f>SUM(F180/E180*100)</f>
        <v>99.99966666666667</v>
      </c>
      <c r="H180" s="13">
        <v>0</v>
      </c>
      <c r="I180" s="13">
        <v>0</v>
      </c>
      <c r="J180" s="13">
        <v>0</v>
      </c>
      <c r="K180" s="13">
        <v>0</v>
      </c>
      <c r="L180" s="13">
        <v>0</v>
      </c>
      <c r="M180" s="13">
        <v>0</v>
      </c>
      <c r="N180" s="13">
        <f>N182</f>
        <v>1218</v>
      </c>
      <c r="O180" s="13">
        <f>O182</f>
        <v>1218</v>
      </c>
      <c r="P180" s="13">
        <f>SUM(O180/N180*100)</f>
        <v>100</v>
      </c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0"/>
      <c r="AH180" s="10"/>
      <c r="AI180" s="10"/>
      <c r="AJ180" s="10"/>
      <c r="AK180" s="10"/>
      <c r="AL180" s="10"/>
      <c r="AM180" s="10"/>
      <c r="AN180" s="10"/>
    </row>
    <row r="181" spans="1:40" s="11" customFormat="1" ht="15">
      <c r="A181" s="22" t="s">
        <v>77</v>
      </c>
      <c r="B181" s="27"/>
      <c r="C181" s="27"/>
      <c r="D181" s="27"/>
      <c r="E181" s="27"/>
      <c r="F181" s="27"/>
      <c r="G181" s="27"/>
      <c r="H181" s="27"/>
      <c r="I181" s="27"/>
      <c r="J181" s="27"/>
      <c r="K181" s="27"/>
      <c r="L181" s="27"/>
      <c r="M181" s="27"/>
      <c r="N181" s="27"/>
      <c r="O181" s="27"/>
      <c r="P181" s="27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0"/>
      <c r="AH181" s="10"/>
      <c r="AI181" s="10"/>
      <c r="AJ181" s="10"/>
      <c r="AK181" s="10"/>
      <c r="AL181" s="10"/>
      <c r="AM181" s="10"/>
      <c r="AN181" s="10"/>
    </row>
    <row r="182" spans="1:40" s="11" customFormat="1" ht="33.75" customHeight="1">
      <c r="A182" s="23" t="s">
        <v>63</v>
      </c>
      <c r="B182" s="15">
        <f>(E182+H182+K182+N182)</f>
        <v>31218</v>
      </c>
      <c r="C182" s="15">
        <f>(F182+I182+L182+O182)</f>
        <v>31217.9</v>
      </c>
      <c r="D182" s="15">
        <f>SUM(C182/B182*100)</f>
        <v>99.99967967198413</v>
      </c>
      <c r="E182" s="15">
        <v>30000</v>
      </c>
      <c r="F182" s="15">
        <v>29999.9</v>
      </c>
      <c r="G182" s="15">
        <f>SUM(F182/E182*100)</f>
        <v>99.99966666666667</v>
      </c>
      <c r="H182" s="15">
        <v>0</v>
      </c>
      <c r="I182" s="15">
        <v>0</v>
      </c>
      <c r="J182" s="15">
        <v>0</v>
      </c>
      <c r="K182" s="15">
        <v>0</v>
      </c>
      <c r="L182" s="15">
        <v>0</v>
      </c>
      <c r="M182" s="15">
        <v>0</v>
      </c>
      <c r="N182" s="15">
        <v>1218</v>
      </c>
      <c r="O182" s="15">
        <v>1218</v>
      </c>
      <c r="P182" s="15">
        <v>0</v>
      </c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0"/>
      <c r="AH182" s="10"/>
      <c r="AI182" s="10"/>
      <c r="AJ182" s="10"/>
      <c r="AK182" s="10"/>
      <c r="AL182" s="10"/>
      <c r="AM182" s="10"/>
      <c r="AN182" s="10"/>
    </row>
    <row r="183" spans="1:40" s="11" customFormat="1" ht="18.75" customHeight="1">
      <c r="A183" s="54" t="s">
        <v>167</v>
      </c>
      <c r="B183" s="55"/>
      <c r="C183" s="55"/>
      <c r="D183" s="55"/>
      <c r="E183" s="55"/>
      <c r="F183" s="55"/>
      <c r="G183" s="55"/>
      <c r="H183" s="55"/>
      <c r="I183" s="55"/>
      <c r="J183" s="55"/>
      <c r="K183" s="55"/>
      <c r="L183" s="55"/>
      <c r="M183" s="55"/>
      <c r="N183" s="55"/>
      <c r="O183" s="55"/>
      <c r="P183" s="56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0"/>
      <c r="AH183" s="10"/>
      <c r="AI183" s="10"/>
      <c r="AJ183" s="10"/>
      <c r="AK183" s="10"/>
      <c r="AL183" s="10"/>
      <c r="AM183" s="10"/>
      <c r="AN183" s="10"/>
    </row>
    <row r="184" spans="1:40" s="11" customFormat="1" ht="31.5" customHeight="1">
      <c r="A184" s="48" t="s">
        <v>73</v>
      </c>
      <c r="B184" s="13">
        <f>B186</f>
        <v>65000</v>
      </c>
      <c r="C184" s="13">
        <f>C186</f>
        <v>65000</v>
      </c>
      <c r="D184" s="14">
        <f>SUM(C184/B184*100)</f>
        <v>100</v>
      </c>
      <c r="E184" s="13">
        <f>E186</f>
        <v>65000</v>
      </c>
      <c r="F184" s="13">
        <f>F186</f>
        <v>65000</v>
      </c>
      <c r="G184" s="13">
        <f>SUM(F184/E184*100)</f>
        <v>100</v>
      </c>
      <c r="H184" s="13">
        <f>H186</f>
        <v>0</v>
      </c>
      <c r="I184" s="13">
        <f>I186</f>
        <v>0</v>
      </c>
      <c r="J184" s="13">
        <v>0</v>
      </c>
      <c r="K184" s="13">
        <f>K186</f>
        <v>0</v>
      </c>
      <c r="L184" s="13">
        <f>L186</f>
        <v>0</v>
      </c>
      <c r="M184" s="13">
        <v>0</v>
      </c>
      <c r="N184" s="13">
        <f>N186</f>
        <v>0</v>
      </c>
      <c r="O184" s="13">
        <f>O186</f>
        <v>0</v>
      </c>
      <c r="P184" s="13">
        <v>0</v>
      </c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0"/>
      <c r="AH184" s="10"/>
      <c r="AI184" s="10"/>
      <c r="AJ184" s="10"/>
      <c r="AK184" s="10"/>
      <c r="AL184" s="10"/>
      <c r="AM184" s="10"/>
      <c r="AN184" s="10"/>
    </row>
    <row r="185" spans="1:40" s="11" customFormat="1" ht="18" customHeight="1">
      <c r="A185" s="22" t="s">
        <v>14</v>
      </c>
      <c r="B185" s="13"/>
      <c r="C185" s="13"/>
      <c r="D185" s="13"/>
      <c r="E185" s="13"/>
      <c r="F185" s="13"/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10"/>
      <c r="AH185" s="10"/>
      <c r="AI185" s="10"/>
      <c r="AJ185" s="10"/>
      <c r="AK185" s="10"/>
      <c r="AL185" s="10"/>
      <c r="AM185" s="10"/>
      <c r="AN185" s="10"/>
    </row>
    <row r="186" spans="1:40" s="11" customFormat="1" ht="43.5" customHeight="1">
      <c r="A186" s="23" t="s">
        <v>88</v>
      </c>
      <c r="B186" s="15">
        <f>E186+H186+K186+N186</f>
        <v>65000</v>
      </c>
      <c r="C186" s="15">
        <f>F186+I186+L186+O186</f>
        <v>65000</v>
      </c>
      <c r="D186" s="15">
        <f>SUM(C186/B186*100)</f>
        <v>100</v>
      </c>
      <c r="E186" s="15">
        <v>65000</v>
      </c>
      <c r="F186" s="15">
        <v>65000</v>
      </c>
      <c r="G186" s="15">
        <f>SUM(F186/E186*100)</f>
        <v>100</v>
      </c>
      <c r="H186" s="15">
        <v>0</v>
      </c>
      <c r="I186" s="15">
        <v>0</v>
      </c>
      <c r="J186" s="15">
        <v>0</v>
      </c>
      <c r="K186" s="15">
        <v>0</v>
      </c>
      <c r="L186" s="15">
        <v>0</v>
      </c>
      <c r="M186" s="15">
        <v>0</v>
      </c>
      <c r="N186" s="15">
        <v>0</v>
      </c>
      <c r="O186" s="15">
        <v>0</v>
      </c>
      <c r="P186" s="15">
        <v>0</v>
      </c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0"/>
      <c r="AH186" s="10"/>
      <c r="AI186" s="10"/>
      <c r="AJ186" s="10"/>
      <c r="AK186" s="10"/>
      <c r="AL186" s="10"/>
      <c r="AM186" s="10"/>
      <c r="AN186" s="10"/>
    </row>
    <row r="187" spans="1:40" s="11" customFormat="1" ht="18" customHeight="1">
      <c r="A187" s="57" t="s">
        <v>168</v>
      </c>
      <c r="B187" s="57"/>
      <c r="C187" s="57"/>
      <c r="D187" s="57"/>
      <c r="E187" s="57"/>
      <c r="F187" s="57"/>
      <c r="G187" s="57"/>
      <c r="H187" s="57"/>
      <c r="I187" s="57"/>
      <c r="J187" s="57"/>
      <c r="K187" s="57"/>
      <c r="L187" s="57"/>
      <c r="M187" s="57"/>
      <c r="N187" s="57"/>
      <c r="O187" s="57"/>
      <c r="P187" s="57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0"/>
      <c r="AH187" s="10"/>
      <c r="AI187" s="10"/>
      <c r="AJ187" s="10"/>
      <c r="AK187" s="10"/>
      <c r="AL187" s="10"/>
      <c r="AM187" s="10"/>
      <c r="AN187" s="10"/>
    </row>
    <row r="188" spans="1:40" s="11" customFormat="1" ht="46.5" customHeight="1">
      <c r="A188" s="48" t="s">
        <v>94</v>
      </c>
      <c r="B188" s="13">
        <f>SUM(E188+H188+K188+N188)</f>
        <v>427207.9</v>
      </c>
      <c r="C188" s="13">
        <f>SUM(F188+I188+L188+O188)</f>
        <v>174486.97</v>
      </c>
      <c r="D188" s="14">
        <f>SUM(C188/B188*100)</f>
        <v>40.84357288336662</v>
      </c>
      <c r="E188" s="13">
        <v>281207.9</v>
      </c>
      <c r="F188" s="13">
        <v>173247.9</v>
      </c>
      <c r="G188" s="13">
        <f>SUM(F188/E188*100)</f>
        <v>61.60847543756771</v>
      </c>
      <c r="H188" s="13">
        <v>0</v>
      </c>
      <c r="I188" s="13">
        <v>0</v>
      </c>
      <c r="J188" s="13">
        <v>0</v>
      </c>
      <c r="K188" s="13">
        <v>0</v>
      </c>
      <c r="L188" s="13">
        <v>0</v>
      </c>
      <c r="M188" s="13">
        <v>0</v>
      </c>
      <c r="N188" s="13">
        <v>146000</v>
      </c>
      <c r="O188" s="13">
        <v>1239.07</v>
      </c>
      <c r="P188" s="13">
        <f>SUM(O188/N188*100)</f>
        <v>0.8486780821917808</v>
      </c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10"/>
      <c r="AH188" s="10"/>
      <c r="AI188" s="10"/>
      <c r="AJ188" s="10"/>
      <c r="AK188" s="10"/>
      <c r="AL188" s="10"/>
      <c r="AM188" s="10"/>
      <c r="AN188" s="10"/>
    </row>
    <row r="189" spans="1:40" s="11" customFormat="1" ht="17.25" customHeight="1">
      <c r="A189" s="22" t="s">
        <v>78</v>
      </c>
      <c r="B189" s="15"/>
      <c r="C189" s="15"/>
      <c r="D189" s="15"/>
      <c r="E189" s="15"/>
      <c r="F189" s="15"/>
      <c r="G189" s="15"/>
      <c r="H189" s="15"/>
      <c r="I189" s="15"/>
      <c r="J189" s="15"/>
      <c r="K189" s="15"/>
      <c r="L189" s="15"/>
      <c r="M189" s="15"/>
      <c r="N189" s="15"/>
      <c r="O189" s="15"/>
      <c r="P189" s="15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  <c r="AG189" s="10"/>
      <c r="AH189" s="10"/>
      <c r="AI189" s="10"/>
      <c r="AJ189" s="10"/>
      <c r="AK189" s="10"/>
      <c r="AL189" s="10"/>
      <c r="AM189" s="10"/>
      <c r="AN189" s="10"/>
    </row>
    <row r="190" spans="1:40" s="11" customFormat="1" ht="17.25" customHeight="1">
      <c r="A190" s="54" t="s">
        <v>191</v>
      </c>
      <c r="B190" s="55"/>
      <c r="C190" s="55"/>
      <c r="D190" s="55"/>
      <c r="E190" s="55"/>
      <c r="F190" s="55"/>
      <c r="G190" s="55"/>
      <c r="H190" s="55"/>
      <c r="I190" s="55"/>
      <c r="J190" s="55"/>
      <c r="K190" s="55"/>
      <c r="L190" s="55"/>
      <c r="M190" s="55"/>
      <c r="N190" s="55"/>
      <c r="O190" s="55"/>
      <c r="P190" s="56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10"/>
      <c r="AG190" s="10"/>
      <c r="AH190" s="10"/>
      <c r="AI190" s="10"/>
      <c r="AJ190" s="10"/>
      <c r="AK190" s="10"/>
      <c r="AL190" s="10"/>
      <c r="AM190" s="10"/>
      <c r="AN190" s="10"/>
    </row>
    <row r="191" spans="1:40" s="11" customFormat="1" ht="42.75">
      <c r="A191" s="48" t="s">
        <v>29</v>
      </c>
      <c r="B191" s="13">
        <f>B193</f>
        <v>75300</v>
      </c>
      <c r="C191" s="13">
        <f>C193</f>
        <v>75300</v>
      </c>
      <c r="D191" s="13">
        <f aca="true" t="shared" si="16" ref="D191:D199">SUM(C191/B191*100)</f>
        <v>100</v>
      </c>
      <c r="E191" s="13">
        <f>E193</f>
        <v>75300</v>
      </c>
      <c r="F191" s="13">
        <f>F193</f>
        <v>75300</v>
      </c>
      <c r="G191" s="13">
        <f aca="true" t="shared" si="17" ref="G191:G199">SUM(F191/E191*100)</f>
        <v>100</v>
      </c>
      <c r="H191" s="13">
        <f>H193</f>
        <v>0</v>
      </c>
      <c r="I191" s="13">
        <f>I193</f>
        <v>0</v>
      </c>
      <c r="J191" s="13">
        <f aca="true" t="shared" si="18" ref="J191:O191">J193</f>
        <v>0</v>
      </c>
      <c r="K191" s="13">
        <f t="shared" si="18"/>
        <v>0</v>
      </c>
      <c r="L191" s="13">
        <f t="shared" si="18"/>
        <v>0</v>
      </c>
      <c r="M191" s="13">
        <f t="shared" si="18"/>
        <v>0</v>
      </c>
      <c r="N191" s="13">
        <f t="shared" si="18"/>
        <v>0</v>
      </c>
      <c r="O191" s="13">
        <f t="shared" si="18"/>
        <v>0</v>
      </c>
      <c r="P191" s="13">
        <v>0</v>
      </c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  <c r="AG191" s="10"/>
      <c r="AH191" s="10"/>
      <c r="AI191" s="10"/>
      <c r="AJ191" s="10"/>
      <c r="AK191" s="10"/>
      <c r="AL191" s="10"/>
      <c r="AM191" s="10"/>
      <c r="AN191" s="10"/>
    </row>
    <row r="192" spans="1:40" s="11" customFormat="1" ht="18" customHeight="1">
      <c r="A192" s="22" t="s">
        <v>79</v>
      </c>
      <c r="B192" s="13"/>
      <c r="C192" s="13"/>
      <c r="D192" s="13"/>
      <c r="E192" s="13"/>
      <c r="F192" s="13"/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10"/>
      <c r="AG192" s="10"/>
      <c r="AH192" s="10"/>
      <c r="AI192" s="10"/>
      <c r="AJ192" s="10"/>
      <c r="AK192" s="10"/>
      <c r="AL192" s="10"/>
      <c r="AM192" s="10"/>
      <c r="AN192" s="10"/>
    </row>
    <row r="193" spans="1:40" s="11" customFormat="1" ht="31.5" customHeight="1">
      <c r="A193" s="47" t="s">
        <v>81</v>
      </c>
      <c r="B193" s="15">
        <f>SUM(E193+H193+K193+N193)</f>
        <v>75300</v>
      </c>
      <c r="C193" s="15">
        <f>SUM(F193+I193+L193+O193)</f>
        <v>75300</v>
      </c>
      <c r="D193" s="15">
        <f t="shared" si="16"/>
        <v>100</v>
      </c>
      <c r="E193" s="15">
        <v>75300</v>
      </c>
      <c r="F193" s="15">
        <v>75300</v>
      </c>
      <c r="G193" s="15">
        <f t="shared" si="17"/>
        <v>100</v>
      </c>
      <c r="H193" s="15">
        <v>0</v>
      </c>
      <c r="I193" s="15">
        <v>0</v>
      </c>
      <c r="J193" s="15">
        <v>0</v>
      </c>
      <c r="K193" s="15">
        <v>0</v>
      </c>
      <c r="L193" s="15">
        <v>0</v>
      </c>
      <c r="M193" s="15">
        <v>0</v>
      </c>
      <c r="N193" s="15">
        <v>0</v>
      </c>
      <c r="O193" s="15">
        <v>0</v>
      </c>
      <c r="P193" s="15">
        <v>0</v>
      </c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F193" s="10"/>
      <c r="AG193" s="10"/>
      <c r="AH193" s="10"/>
      <c r="AI193" s="10"/>
      <c r="AJ193" s="10"/>
      <c r="AK193" s="10"/>
      <c r="AL193" s="10"/>
      <c r="AM193" s="10"/>
      <c r="AN193" s="10"/>
    </row>
    <row r="194" spans="1:40" s="11" customFormat="1" ht="33" customHeight="1">
      <c r="A194" s="54" t="s">
        <v>170</v>
      </c>
      <c r="B194" s="55"/>
      <c r="C194" s="55"/>
      <c r="D194" s="55"/>
      <c r="E194" s="55"/>
      <c r="F194" s="55"/>
      <c r="G194" s="55"/>
      <c r="H194" s="55"/>
      <c r="I194" s="55"/>
      <c r="J194" s="55"/>
      <c r="K194" s="55"/>
      <c r="L194" s="55"/>
      <c r="M194" s="55"/>
      <c r="N194" s="55"/>
      <c r="O194" s="55"/>
      <c r="P194" s="56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  <c r="AF194" s="10"/>
      <c r="AG194" s="10"/>
      <c r="AH194" s="10"/>
      <c r="AI194" s="10"/>
      <c r="AJ194" s="10"/>
      <c r="AK194" s="10"/>
      <c r="AL194" s="10"/>
      <c r="AM194" s="10"/>
      <c r="AN194" s="10"/>
    </row>
    <row r="195" spans="1:40" s="11" customFormat="1" ht="57">
      <c r="A195" s="48" t="s">
        <v>30</v>
      </c>
      <c r="B195" s="13">
        <f>B197+B199</f>
        <v>124000</v>
      </c>
      <c r="C195" s="13">
        <f>C197+C199</f>
        <v>122330</v>
      </c>
      <c r="D195" s="13">
        <f t="shared" si="16"/>
        <v>98.65322580645162</v>
      </c>
      <c r="E195" s="13">
        <f>E197+E199</f>
        <v>124000</v>
      </c>
      <c r="F195" s="13">
        <f>F197+F199</f>
        <v>122330</v>
      </c>
      <c r="G195" s="13">
        <f t="shared" si="17"/>
        <v>98.65322580645162</v>
      </c>
      <c r="H195" s="13">
        <f aca="true" t="shared" si="19" ref="H195:O195">H197+H199</f>
        <v>0</v>
      </c>
      <c r="I195" s="13">
        <f t="shared" si="19"/>
        <v>0</v>
      </c>
      <c r="J195" s="13">
        <f t="shared" si="19"/>
        <v>0</v>
      </c>
      <c r="K195" s="13">
        <f t="shared" si="19"/>
        <v>0</v>
      </c>
      <c r="L195" s="13">
        <f t="shared" si="19"/>
        <v>0</v>
      </c>
      <c r="M195" s="13">
        <f t="shared" si="19"/>
        <v>0</v>
      </c>
      <c r="N195" s="13">
        <f t="shared" si="19"/>
        <v>0</v>
      </c>
      <c r="O195" s="13">
        <f t="shared" si="19"/>
        <v>0</v>
      </c>
      <c r="P195" s="13">
        <v>0</v>
      </c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  <c r="AG195" s="10"/>
      <c r="AH195" s="10"/>
      <c r="AI195" s="10"/>
      <c r="AJ195" s="10"/>
      <c r="AK195" s="10"/>
      <c r="AL195" s="10"/>
      <c r="AM195" s="10"/>
      <c r="AN195" s="10"/>
    </row>
    <row r="196" spans="1:40" s="11" customFormat="1" ht="15">
      <c r="A196" s="22" t="s">
        <v>74</v>
      </c>
      <c r="B196" s="13"/>
      <c r="C196" s="13"/>
      <c r="D196" s="13"/>
      <c r="E196" s="13"/>
      <c r="F196" s="13"/>
      <c r="G196" s="13"/>
      <c r="H196" s="13"/>
      <c r="I196" s="13"/>
      <c r="J196" s="13"/>
      <c r="K196" s="13"/>
      <c r="L196" s="13"/>
      <c r="M196" s="13"/>
      <c r="N196" s="13"/>
      <c r="O196" s="13"/>
      <c r="P196" s="13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  <c r="AF196" s="10"/>
      <c r="AG196" s="10"/>
      <c r="AH196" s="10"/>
      <c r="AI196" s="10"/>
      <c r="AJ196" s="10"/>
      <c r="AK196" s="10"/>
      <c r="AL196" s="10"/>
      <c r="AM196" s="10"/>
      <c r="AN196" s="10"/>
    </row>
    <row r="197" spans="1:40" s="11" customFormat="1" ht="30">
      <c r="A197" s="47" t="s">
        <v>81</v>
      </c>
      <c r="B197" s="15">
        <f>SUM(E197+H197+K197+N197)</f>
        <v>116850</v>
      </c>
      <c r="C197" s="15">
        <f>SUM(F197+I197+L197+O197)</f>
        <v>116850</v>
      </c>
      <c r="D197" s="15">
        <f t="shared" si="16"/>
        <v>100</v>
      </c>
      <c r="E197" s="15">
        <v>116850</v>
      </c>
      <c r="F197" s="15">
        <v>116850</v>
      </c>
      <c r="G197" s="15">
        <f t="shared" si="17"/>
        <v>100</v>
      </c>
      <c r="H197" s="15">
        <v>0</v>
      </c>
      <c r="I197" s="15">
        <v>0</v>
      </c>
      <c r="J197" s="15">
        <v>0</v>
      </c>
      <c r="K197" s="15">
        <v>0</v>
      </c>
      <c r="L197" s="15">
        <v>0</v>
      </c>
      <c r="M197" s="15">
        <v>0</v>
      </c>
      <c r="N197" s="15">
        <v>0</v>
      </c>
      <c r="O197" s="15">
        <v>0</v>
      </c>
      <c r="P197" s="15">
        <v>0</v>
      </c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F197" s="10"/>
      <c r="AG197" s="10"/>
      <c r="AH197" s="10"/>
      <c r="AI197" s="10"/>
      <c r="AJ197" s="10"/>
      <c r="AK197" s="10"/>
      <c r="AL197" s="10"/>
      <c r="AM197" s="10"/>
      <c r="AN197" s="10"/>
    </row>
    <row r="198" spans="1:40" s="11" customFormat="1" ht="30" customHeight="1">
      <c r="A198" s="54" t="s">
        <v>130</v>
      </c>
      <c r="B198" s="55"/>
      <c r="C198" s="55"/>
      <c r="D198" s="55"/>
      <c r="E198" s="55"/>
      <c r="F198" s="55"/>
      <c r="G198" s="55"/>
      <c r="H198" s="55"/>
      <c r="I198" s="55"/>
      <c r="J198" s="55"/>
      <c r="K198" s="55"/>
      <c r="L198" s="55"/>
      <c r="M198" s="55"/>
      <c r="N198" s="55"/>
      <c r="O198" s="55"/>
      <c r="P198" s="56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  <c r="AE198" s="10"/>
      <c r="AF198" s="10"/>
      <c r="AG198" s="10"/>
      <c r="AH198" s="10"/>
      <c r="AI198" s="10"/>
      <c r="AJ198" s="10"/>
      <c r="AK198" s="10"/>
      <c r="AL198" s="10"/>
      <c r="AM198" s="10"/>
      <c r="AN198" s="10"/>
    </row>
    <row r="199" spans="1:40" s="11" customFormat="1" ht="15">
      <c r="A199" s="47" t="s">
        <v>85</v>
      </c>
      <c r="B199" s="15">
        <f>SUM(E199+H199+K199+N199)</f>
        <v>7150</v>
      </c>
      <c r="C199" s="15">
        <f>SUM(F199+I199+L199+O199)</f>
        <v>5480</v>
      </c>
      <c r="D199" s="15">
        <f t="shared" si="16"/>
        <v>76.64335664335664</v>
      </c>
      <c r="E199" s="15">
        <v>7150</v>
      </c>
      <c r="F199" s="15">
        <v>5480</v>
      </c>
      <c r="G199" s="15">
        <f t="shared" si="17"/>
        <v>76.64335664335664</v>
      </c>
      <c r="H199" s="15">
        <v>0</v>
      </c>
      <c r="I199" s="15">
        <v>0</v>
      </c>
      <c r="J199" s="15">
        <v>0</v>
      </c>
      <c r="K199" s="15">
        <v>0</v>
      </c>
      <c r="L199" s="15">
        <v>0</v>
      </c>
      <c r="M199" s="15">
        <v>0</v>
      </c>
      <c r="N199" s="15">
        <v>0</v>
      </c>
      <c r="O199" s="15">
        <v>0</v>
      </c>
      <c r="P199" s="15">
        <v>0</v>
      </c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  <c r="AF199" s="10"/>
      <c r="AG199" s="10"/>
      <c r="AH199" s="10"/>
      <c r="AI199" s="10"/>
      <c r="AJ199" s="10"/>
      <c r="AK199" s="10"/>
      <c r="AL199" s="10"/>
      <c r="AM199" s="10"/>
      <c r="AN199" s="10"/>
    </row>
    <row r="200" spans="1:40" s="11" customFormat="1" ht="18" customHeight="1">
      <c r="A200" s="54" t="s">
        <v>86</v>
      </c>
      <c r="B200" s="55"/>
      <c r="C200" s="55"/>
      <c r="D200" s="55"/>
      <c r="E200" s="55"/>
      <c r="F200" s="55"/>
      <c r="G200" s="55"/>
      <c r="H200" s="55"/>
      <c r="I200" s="55"/>
      <c r="J200" s="55"/>
      <c r="K200" s="55"/>
      <c r="L200" s="55"/>
      <c r="M200" s="55"/>
      <c r="N200" s="55"/>
      <c r="O200" s="55"/>
      <c r="P200" s="56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  <c r="AF200" s="10"/>
      <c r="AG200" s="10"/>
      <c r="AH200" s="10"/>
      <c r="AI200" s="10"/>
      <c r="AJ200" s="10"/>
      <c r="AK200" s="10"/>
      <c r="AL200" s="10"/>
      <c r="AM200" s="10"/>
      <c r="AN200" s="10"/>
    </row>
    <row r="201" spans="1:40" s="11" customFormat="1" ht="15">
      <c r="A201" s="16"/>
      <c r="B201" s="17"/>
      <c r="Q201" s="10"/>
      <c r="R201" s="10"/>
      <c r="S201" s="10"/>
      <c r="T201" s="10"/>
      <c r="U201" s="10"/>
      <c r="V201" s="10"/>
      <c r="W201" s="10"/>
      <c r="X201" s="10"/>
      <c r="Y201" s="10"/>
      <c r="Z201" s="10"/>
      <c r="AA201" s="10"/>
      <c r="AB201" s="10"/>
      <c r="AC201" s="10"/>
      <c r="AD201" s="10"/>
      <c r="AE201" s="10"/>
      <c r="AF201" s="10"/>
      <c r="AG201" s="10"/>
      <c r="AH201" s="10"/>
      <c r="AI201" s="10"/>
      <c r="AJ201" s="10"/>
      <c r="AK201" s="10"/>
      <c r="AL201" s="10"/>
      <c r="AM201" s="10"/>
      <c r="AN201" s="10"/>
    </row>
    <row r="202" spans="1:40" s="11" customFormat="1" ht="15">
      <c r="A202" s="16"/>
      <c r="B202" s="17"/>
      <c r="Q202" s="10"/>
      <c r="R202" s="10"/>
      <c r="S202" s="10"/>
      <c r="T202" s="10"/>
      <c r="U202" s="10"/>
      <c r="V202" s="10"/>
      <c r="W202" s="10"/>
      <c r="X202" s="10"/>
      <c r="Y202" s="10"/>
      <c r="Z202" s="10"/>
      <c r="AA202" s="10"/>
      <c r="AB202" s="10"/>
      <c r="AC202" s="10"/>
      <c r="AD202" s="10"/>
      <c r="AE202" s="10"/>
      <c r="AF202" s="10"/>
      <c r="AG202" s="10"/>
      <c r="AH202" s="10"/>
      <c r="AI202" s="10"/>
      <c r="AJ202" s="10"/>
      <c r="AK202" s="10"/>
      <c r="AL202" s="10"/>
      <c r="AM202" s="10"/>
      <c r="AN202" s="10"/>
    </row>
    <row r="203" spans="1:40" s="11" customFormat="1" ht="15">
      <c r="A203" s="16"/>
      <c r="B203" s="17"/>
      <c r="Q203" s="10"/>
      <c r="R203" s="10"/>
      <c r="S203" s="10"/>
      <c r="T203" s="10"/>
      <c r="U203" s="10"/>
      <c r="V203" s="10"/>
      <c r="W203" s="10"/>
      <c r="X203" s="10"/>
      <c r="Y203" s="10"/>
      <c r="Z203" s="10"/>
      <c r="AA203" s="10"/>
      <c r="AB203" s="10"/>
      <c r="AC203" s="10"/>
      <c r="AD203" s="10"/>
      <c r="AE203" s="10"/>
      <c r="AF203" s="10"/>
      <c r="AG203" s="10"/>
      <c r="AH203" s="10"/>
      <c r="AI203" s="10"/>
      <c r="AJ203" s="10"/>
      <c r="AK203" s="10"/>
      <c r="AL203" s="10"/>
      <c r="AM203" s="10"/>
      <c r="AN203" s="10"/>
    </row>
    <row r="204" spans="1:40" s="11" customFormat="1" ht="15">
      <c r="A204" s="16"/>
      <c r="B204" s="17"/>
      <c r="Q204" s="10"/>
      <c r="R204" s="10"/>
      <c r="S204" s="10"/>
      <c r="T204" s="10"/>
      <c r="U204" s="10"/>
      <c r="V204" s="10"/>
      <c r="W204" s="10"/>
      <c r="X204" s="10"/>
      <c r="Y204" s="10"/>
      <c r="Z204" s="10"/>
      <c r="AA204" s="10"/>
      <c r="AB204" s="10"/>
      <c r="AC204" s="10"/>
      <c r="AD204" s="10"/>
      <c r="AE204" s="10"/>
      <c r="AF204" s="10"/>
      <c r="AG204" s="10"/>
      <c r="AH204" s="10"/>
      <c r="AI204" s="10"/>
      <c r="AJ204" s="10"/>
      <c r="AK204" s="10"/>
      <c r="AL204" s="10"/>
      <c r="AM204" s="10"/>
      <c r="AN204" s="10"/>
    </row>
    <row r="205" spans="1:40" s="11" customFormat="1" ht="15">
      <c r="A205" s="16"/>
      <c r="B205" s="17"/>
      <c r="Q205" s="10"/>
      <c r="R205" s="10"/>
      <c r="S205" s="10"/>
      <c r="T205" s="10"/>
      <c r="U205" s="10"/>
      <c r="V205" s="10"/>
      <c r="W205" s="10"/>
      <c r="X205" s="10"/>
      <c r="Y205" s="10"/>
      <c r="Z205" s="10"/>
      <c r="AA205" s="10"/>
      <c r="AB205" s="10"/>
      <c r="AC205" s="10"/>
      <c r="AD205" s="10"/>
      <c r="AE205" s="10"/>
      <c r="AF205" s="10"/>
      <c r="AG205" s="10"/>
      <c r="AH205" s="10"/>
      <c r="AI205" s="10"/>
      <c r="AJ205" s="10"/>
      <c r="AK205" s="10"/>
      <c r="AL205" s="10"/>
      <c r="AM205" s="10"/>
      <c r="AN205" s="10"/>
    </row>
    <row r="206" spans="1:40" s="11" customFormat="1" ht="15">
      <c r="A206" s="16"/>
      <c r="B206" s="17"/>
      <c r="Q206" s="10"/>
      <c r="R206" s="10"/>
      <c r="S206" s="10"/>
      <c r="T206" s="10"/>
      <c r="U206" s="10"/>
      <c r="V206" s="10"/>
      <c r="W206" s="10"/>
      <c r="X206" s="10"/>
      <c r="Y206" s="10"/>
      <c r="Z206" s="10"/>
      <c r="AA206" s="10"/>
      <c r="AB206" s="10"/>
      <c r="AC206" s="10"/>
      <c r="AD206" s="10"/>
      <c r="AE206" s="10"/>
      <c r="AF206" s="10"/>
      <c r="AG206" s="10"/>
      <c r="AH206" s="10"/>
      <c r="AI206" s="10"/>
      <c r="AJ206" s="10"/>
      <c r="AK206" s="10"/>
      <c r="AL206" s="10"/>
      <c r="AM206" s="10"/>
      <c r="AN206" s="10"/>
    </row>
    <row r="207" spans="1:40" s="11" customFormat="1" ht="15">
      <c r="A207" s="16"/>
      <c r="B207" s="17"/>
      <c r="Q207" s="10"/>
      <c r="R207" s="10"/>
      <c r="S207" s="10"/>
      <c r="T207" s="10"/>
      <c r="U207" s="10"/>
      <c r="V207" s="10"/>
      <c r="W207" s="10"/>
      <c r="X207" s="10"/>
      <c r="Y207" s="10"/>
      <c r="Z207" s="10"/>
      <c r="AA207" s="10"/>
      <c r="AB207" s="10"/>
      <c r="AC207" s="10"/>
      <c r="AD207" s="10"/>
      <c r="AE207" s="10"/>
      <c r="AF207" s="10"/>
      <c r="AG207" s="10"/>
      <c r="AH207" s="10"/>
      <c r="AI207" s="10"/>
      <c r="AJ207" s="10"/>
      <c r="AK207" s="10"/>
      <c r="AL207" s="10"/>
      <c r="AM207" s="10"/>
      <c r="AN207" s="10"/>
    </row>
    <row r="208" spans="1:40" s="11" customFormat="1" ht="15">
      <c r="A208" s="16"/>
      <c r="B208" s="17"/>
      <c r="Q208" s="10"/>
      <c r="R208" s="10"/>
      <c r="S208" s="10"/>
      <c r="T208" s="10"/>
      <c r="U208" s="10"/>
      <c r="V208" s="10"/>
      <c r="W208" s="10"/>
      <c r="X208" s="10"/>
      <c r="Y208" s="10"/>
      <c r="Z208" s="10"/>
      <c r="AA208" s="10"/>
      <c r="AB208" s="10"/>
      <c r="AC208" s="10"/>
      <c r="AD208" s="10"/>
      <c r="AE208" s="10"/>
      <c r="AF208" s="10"/>
      <c r="AG208" s="10"/>
      <c r="AH208" s="10"/>
      <c r="AI208" s="10"/>
      <c r="AJ208" s="10"/>
      <c r="AK208" s="10"/>
      <c r="AL208" s="10"/>
      <c r="AM208" s="10"/>
      <c r="AN208" s="10"/>
    </row>
    <row r="209" spans="1:40" s="11" customFormat="1" ht="15">
      <c r="A209" s="16"/>
      <c r="B209" s="17"/>
      <c r="Q209" s="10"/>
      <c r="R209" s="10"/>
      <c r="S209" s="10"/>
      <c r="T209" s="10"/>
      <c r="U209" s="10"/>
      <c r="V209" s="10"/>
      <c r="W209" s="10"/>
      <c r="X209" s="10"/>
      <c r="Y209" s="10"/>
      <c r="Z209" s="10"/>
      <c r="AA209" s="10"/>
      <c r="AB209" s="10"/>
      <c r="AC209" s="10"/>
      <c r="AD209" s="10"/>
      <c r="AE209" s="10"/>
      <c r="AF209" s="10"/>
      <c r="AG209" s="10"/>
      <c r="AH209" s="10"/>
      <c r="AI209" s="10"/>
      <c r="AJ209" s="10"/>
      <c r="AK209" s="10"/>
      <c r="AL209" s="10"/>
      <c r="AM209" s="10"/>
      <c r="AN209" s="10"/>
    </row>
    <row r="210" spans="1:40" s="11" customFormat="1" ht="15">
      <c r="A210" s="16"/>
      <c r="B210" s="17"/>
      <c r="Q210" s="10"/>
      <c r="R210" s="10"/>
      <c r="S210" s="10"/>
      <c r="T210" s="10"/>
      <c r="U210" s="10"/>
      <c r="V210" s="10"/>
      <c r="W210" s="10"/>
      <c r="X210" s="10"/>
      <c r="Y210" s="10"/>
      <c r="Z210" s="10"/>
      <c r="AA210" s="10"/>
      <c r="AB210" s="10"/>
      <c r="AC210" s="10"/>
      <c r="AD210" s="10"/>
      <c r="AE210" s="10"/>
      <c r="AF210" s="10"/>
      <c r="AG210" s="10"/>
      <c r="AH210" s="10"/>
      <c r="AI210" s="10"/>
      <c r="AJ210" s="10"/>
      <c r="AK210" s="10"/>
      <c r="AL210" s="10"/>
      <c r="AM210" s="10"/>
      <c r="AN210" s="10"/>
    </row>
    <row r="211" spans="1:40" s="11" customFormat="1" ht="15">
      <c r="A211" s="16"/>
      <c r="B211" s="17"/>
      <c r="Q211" s="10"/>
      <c r="R211" s="10"/>
      <c r="S211" s="10"/>
      <c r="T211" s="10"/>
      <c r="U211" s="10"/>
      <c r="V211" s="10"/>
      <c r="W211" s="10"/>
      <c r="X211" s="10"/>
      <c r="Y211" s="10"/>
      <c r="Z211" s="10"/>
      <c r="AA211" s="10"/>
      <c r="AB211" s="10"/>
      <c r="AC211" s="10"/>
      <c r="AD211" s="10"/>
      <c r="AE211" s="10"/>
      <c r="AF211" s="10"/>
      <c r="AG211" s="10"/>
      <c r="AH211" s="10"/>
      <c r="AI211" s="10"/>
      <c r="AJ211" s="10"/>
      <c r="AK211" s="10"/>
      <c r="AL211" s="10"/>
      <c r="AM211" s="10"/>
      <c r="AN211" s="10"/>
    </row>
    <row r="212" spans="1:40" s="11" customFormat="1" ht="15">
      <c r="A212" s="16"/>
      <c r="B212" s="17"/>
      <c r="Q212" s="10"/>
      <c r="R212" s="10"/>
      <c r="S212" s="10"/>
      <c r="T212" s="10"/>
      <c r="U212" s="10"/>
      <c r="V212" s="10"/>
      <c r="W212" s="10"/>
      <c r="X212" s="10"/>
      <c r="Y212" s="10"/>
      <c r="Z212" s="10"/>
      <c r="AA212" s="10"/>
      <c r="AB212" s="10"/>
      <c r="AC212" s="10"/>
      <c r="AD212" s="10"/>
      <c r="AE212" s="10"/>
      <c r="AF212" s="10"/>
      <c r="AG212" s="10"/>
      <c r="AH212" s="10"/>
      <c r="AI212" s="10"/>
      <c r="AJ212" s="10"/>
      <c r="AK212" s="10"/>
      <c r="AL212" s="10"/>
      <c r="AM212" s="10"/>
      <c r="AN212" s="10"/>
    </row>
    <row r="213" spans="1:40" s="11" customFormat="1" ht="15">
      <c r="A213" s="16"/>
      <c r="B213" s="17"/>
      <c r="Q213" s="10"/>
      <c r="R213" s="10"/>
      <c r="S213" s="10"/>
      <c r="T213" s="10"/>
      <c r="U213" s="10"/>
      <c r="V213" s="10"/>
      <c r="W213" s="10"/>
      <c r="X213" s="10"/>
      <c r="Y213" s="10"/>
      <c r="Z213" s="10"/>
      <c r="AA213" s="10"/>
      <c r="AB213" s="10"/>
      <c r="AC213" s="10"/>
      <c r="AD213" s="10"/>
      <c r="AE213" s="10"/>
      <c r="AF213" s="10"/>
      <c r="AG213" s="10"/>
      <c r="AH213" s="10"/>
      <c r="AI213" s="10"/>
      <c r="AJ213" s="10"/>
      <c r="AK213" s="10"/>
      <c r="AL213" s="10"/>
      <c r="AM213" s="10"/>
      <c r="AN213" s="10"/>
    </row>
    <row r="214" spans="1:40" s="11" customFormat="1" ht="15">
      <c r="A214" s="16"/>
      <c r="B214" s="17"/>
      <c r="Q214" s="10"/>
      <c r="R214" s="10"/>
      <c r="S214" s="10"/>
      <c r="T214" s="10"/>
      <c r="U214" s="10"/>
      <c r="V214" s="10"/>
      <c r="W214" s="10"/>
      <c r="X214" s="10"/>
      <c r="Y214" s="10"/>
      <c r="Z214" s="10"/>
      <c r="AA214" s="10"/>
      <c r="AB214" s="10"/>
      <c r="AC214" s="10"/>
      <c r="AD214" s="10"/>
      <c r="AE214" s="10"/>
      <c r="AF214" s="10"/>
      <c r="AG214" s="10"/>
      <c r="AH214" s="10"/>
      <c r="AI214" s="10"/>
      <c r="AJ214" s="10"/>
      <c r="AK214" s="10"/>
      <c r="AL214" s="10"/>
      <c r="AM214" s="10"/>
      <c r="AN214" s="10"/>
    </row>
    <row r="215" spans="3:6" ht="18.75">
      <c r="C215" s="3"/>
      <c r="D215" s="3"/>
      <c r="E215" s="6"/>
      <c r="F215" s="6"/>
    </row>
    <row r="216" spans="3:6" ht="18.75">
      <c r="C216" s="3"/>
      <c r="D216" s="3"/>
      <c r="E216" s="6"/>
      <c r="F216" s="6"/>
    </row>
    <row r="217" spans="3:6" ht="18.75">
      <c r="C217" s="3"/>
      <c r="D217" s="3"/>
      <c r="E217" s="6"/>
      <c r="F217" s="6"/>
    </row>
    <row r="218" spans="3:6" ht="18.75">
      <c r="C218" s="3"/>
      <c r="D218" s="3"/>
      <c r="E218" s="6"/>
      <c r="F218" s="6"/>
    </row>
    <row r="219" spans="3:6" ht="18.75">
      <c r="C219" s="3"/>
      <c r="D219" s="3"/>
      <c r="E219" s="6"/>
      <c r="F219" s="6"/>
    </row>
    <row r="220" spans="3:6" ht="18.75">
      <c r="C220" s="3"/>
      <c r="D220" s="3"/>
      <c r="E220" s="6"/>
      <c r="F220" s="6"/>
    </row>
    <row r="221" spans="3:6" ht="18.75">
      <c r="C221" s="3"/>
      <c r="D221" s="3"/>
      <c r="E221" s="6"/>
      <c r="F221" s="6"/>
    </row>
    <row r="222" spans="3:6" ht="18.75">
      <c r="C222" s="3"/>
      <c r="D222" s="3"/>
      <c r="E222" s="6"/>
      <c r="F222" s="6"/>
    </row>
    <row r="223" spans="3:6" ht="18.75">
      <c r="C223" s="3"/>
      <c r="D223" s="3"/>
      <c r="E223" s="6"/>
      <c r="F223" s="6"/>
    </row>
    <row r="224" spans="3:6" ht="18.75">
      <c r="C224" s="3"/>
      <c r="D224" s="3"/>
      <c r="E224" s="6"/>
      <c r="F224" s="6"/>
    </row>
    <row r="225" spans="3:6" ht="18.75">
      <c r="C225" s="3"/>
      <c r="D225" s="3"/>
      <c r="E225" s="6"/>
      <c r="F225" s="6"/>
    </row>
    <row r="226" spans="3:6" ht="18.75">
      <c r="C226" s="3"/>
      <c r="D226" s="3"/>
      <c r="E226" s="6"/>
      <c r="F226" s="6"/>
    </row>
    <row r="227" spans="3:6" ht="18.75">
      <c r="C227" s="3"/>
      <c r="D227" s="3"/>
      <c r="E227" s="6"/>
      <c r="F227" s="6"/>
    </row>
    <row r="228" spans="1:40" ht="18.75">
      <c r="A228" s="3"/>
      <c r="B228" s="3"/>
      <c r="C228" s="3"/>
      <c r="D228" s="3"/>
      <c r="E228" s="6"/>
      <c r="F228" s="6"/>
      <c r="G228" s="3"/>
      <c r="H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</row>
    <row r="229" spans="1:40" ht="18.75">
      <c r="A229" s="3"/>
      <c r="B229" s="3"/>
      <c r="C229" s="3"/>
      <c r="D229" s="3"/>
      <c r="E229" s="6"/>
      <c r="F229" s="6"/>
      <c r="G229" s="3"/>
      <c r="H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</row>
    <row r="230" spans="1:40" ht="18.75">
      <c r="A230" s="3"/>
      <c r="B230" s="3"/>
      <c r="C230" s="3"/>
      <c r="D230" s="3"/>
      <c r="E230" s="6"/>
      <c r="F230" s="6"/>
      <c r="G230" s="3"/>
      <c r="H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</row>
    <row r="231" spans="1:40" ht="18.75">
      <c r="A231" s="3"/>
      <c r="B231" s="3"/>
      <c r="C231" s="3"/>
      <c r="D231" s="3"/>
      <c r="E231" s="6"/>
      <c r="F231" s="6"/>
      <c r="G231" s="3"/>
      <c r="H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</row>
    <row r="232" spans="1:40" ht="18.75">
      <c r="A232" s="3"/>
      <c r="B232" s="3"/>
      <c r="C232" s="3"/>
      <c r="D232" s="3"/>
      <c r="E232" s="6"/>
      <c r="F232" s="6"/>
      <c r="G232" s="3"/>
      <c r="H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</row>
    <row r="233" spans="1:40" ht="18.75">
      <c r="A233" s="3"/>
      <c r="B233" s="3"/>
      <c r="C233" s="3"/>
      <c r="D233" s="3"/>
      <c r="E233" s="6"/>
      <c r="F233" s="6"/>
      <c r="G233" s="3"/>
      <c r="H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</row>
    <row r="234" spans="1:40" ht="18.75">
      <c r="A234" s="3"/>
      <c r="B234" s="3"/>
      <c r="C234" s="3"/>
      <c r="D234" s="3"/>
      <c r="E234" s="6"/>
      <c r="F234" s="6"/>
      <c r="G234" s="3"/>
      <c r="H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</row>
    <row r="235" spans="1:40" ht="18.75">
      <c r="A235" s="3"/>
      <c r="B235" s="3"/>
      <c r="C235" s="3"/>
      <c r="D235" s="3"/>
      <c r="E235" s="6"/>
      <c r="F235" s="6"/>
      <c r="G235" s="3"/>
      <c r="H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</row>
    <row r="236" spans="1:40" ht="18.75">
      <c r="A236" s="3"/>
      <c r="B236" s="3"/>
      <c r="C236" s="3"/>
      <c r="D236" s="3"/>
      <c r="E236" s="6"/>
      <c r="F236" s="6"/>
      <c r="G236" s="3"/>
      <c r="H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</row>
    <row r="237" spans="1:40" ht="18.75">
      <c r="A237" s="3"/>
      <c r="B237" s="3"/>
      <c r="C237" s="3"/>
      <c r="D237" s="3"/>
      <c r="E237" s="6"/>
      <c r="F237" s="6"/>
      <c r="G237" s="3"/>
      <c r="H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</row>
    <row r="238" spans="1:40" ht="18.75">
      <c r="A238" s="3"/>
      <c r="B238" s="3"/>
      <c r="C238" s="3"/>
      <c r="D238" s="3"/>
      <c r="E238" s="6"/>
      <c r="F238" s="6"/>
      <c r="G238" s="3"/>
      <c r="H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</row>
    <row r="239" spans="1:40" ht="18.75">
      <c r="A239" s="3"/>
      <c r="B239" s="3"/>
      <c r="C239" s="3"/>
      <c r="D239" s="3"/>
      <c r="E239" s="6"/>
      <c r="F239" s="6"/>
      <c r="G239" s="3"/>
      <c r="H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</row>
    <row r="240" spans="1:40" ht="18.75">
      <c r="A240" s="3"/>
      <c r="B240" s="3"/>
      <c r="C240" s="3"/>
      <c r="D240" s="3"/>
      <c r="E240" s="6"/>
      <c r="F240" s="6"/>
      <c r="G240" s="3"/>
      <c r="H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</row>
    <row r="241" spans="1:40" ht="18.75">
      <c r="A241" s="3"/>
      <c r="B241" s="3"/>
      <c r="C241" s="3"/>
      <c r="D241" s="3"/>
      <c r="E241" s="6"/>
      <c r="F241" s="6"/>
      <c r="G241" s="3"/>
      <c r="H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</row>
    <row r="242" spans="1:40" ht="18.75">
      <c r="A242" s="3"/>
      <c r="B242" s="3"/>
      <c r="C242" s="3"/>
      <c r="D242" s="3"/>
      <c r="E242" s="6"/>
      <c r="F242" s="6"/>
      <c r="G242" s="3"/>
      <c r="H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</row>
    <row r="243" spans="1:40" ht="18.75">
      <c r="A243" s="3"/>
      <c r="B243" s="3"/>
      <c r="C243" s="3"/>
      <c r="D243" s="3"/>
      <c r="E243" s="6"/>
      <c r="F243" s="6"/>
      <c r="G243" s="3"/>
      <c r="H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</row>
    <row r="244" spans="1:40" ht="18.75">
      <c r="A244" s="3"/>
      <c r="B244" s="3"/>
      <c r="C244" s="3"/>
      <c r="D244" s="3"/>
      <c r="E244" s="6"/>
      <c r="F244" s="6"/>
      <c r="G244" s="3"/>
      <c r="H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</row>
    <row r="245" spans="1:40" ht="18.75">
      <c r="A245" s="3"/>
      <c r="B245" s="3"/>
      <c r="C245" s="3"/>
      <c r="D245" s="3"/>
      <c r="E245" s="6"/>
      <c r="F245" s="6"/>
      <c r="G245" s="3"/>
      <c r="H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</row>
    <row r="246" spans="1:40" ht="18.75">
      <c r="A246" s="3"/>
      <c r="B246" s="3"/>
      <c r="C246" s="3"/>
      <c r="D246" s="3"/>
      <c r="E246" s="6"/>
      <c r="F246" s="6"/>
      <c r="G246" s="3"/>
      <c r="H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</row>
    <row r="247" spans="1:40" ht="18.75">
      <c r="A247" s="3"/>
      <c r="B247" s="3"/>
      <c r="C247" s="3"/>
      <c r="D247" s="3"/>
      <c r="E247" s="6"/>
      <c r="F247" s="6"/>
      <c r="G247" s="3"/>
      <c r="H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</row>
    <row r="248" spans="1:40" ht="18.75">
      <c r="A248" s="3"/>
      <c r="B248" s="3"/>
      <c r="C248" s="3"/>
      <c r="D248" s="3"/>
      <c r="E248" s="6"/>
      <c r="F248" s="6"/>
      <c r="G248" s="3"/>
      <c r="H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</row>
    <row r="249" spans="1:40" ht="18.75">
      <c r="A249" s="3"/>
      <c r="B249" s="3"/>
      <c r="C249" s="3"/>
      <c r="D249" s="3"/>
      <c r="E249" s="6"/>
      <c r="F249" s="6"/>
      <c r="G249" s="3"/>
      <c r="H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</row>
    <row r="250" spans="1:40" ht="18.75">
      <c r="A250" s="3"/>
      <c r="B250" s="3"/>
      <c r="C250" s="3"/>
      <c r="D250" s="3"/>
      <c r="E250" s="6"/>
      <c r="F250" s="6"/>
      <c r="G250" s="3"/>
      <c r="H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</row>
    <row r="251" spans="1:40" ht="18.75">
      <c r="A251" s="3"/>
      <c r="B251" s="3"/>
      <c r="C251" s="3"/>
      <c r="D251" s="3"/>
      <c r="E251" s="6"/>
      <c r="F251" s="6"/>
      <c r="G251" s="3"/>
      <c r="H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</row>
    <row r="252" spans="1:40" ht="18.75">
      <c r="A252" s="3"/>
      <c r="B252" s="3"/>
      <c r="C252" s="3"/>
      <c r="D252" s="3"/>
      <c r="E252" s="6"/>
      <c r="F252" s="6"/>
      <c r="G252" s="3"/>
      <c r="H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</row>
    <row r="253" spans="1:40" ht="18.75">
      <c r="A253" s="3"/>
      <c r="B253" s="3"/>
      <c r="C253" s="3"/>
      <c r="D253" s="3"/>
      <c r="E253" s="6"/>
      <c r="F253" s="6"/>
      <c r="G253" s="3"/>
      <c r="H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</row>
    <row r="254" spans="1:40" ht="18.75">
      <c r="A254" s="3"/>
      <c r="B254" s="3"/>
      <c r="C254" s="3"/>
      <c r="D254" s="3"/>
      <c r="E254" s="6"/>
      <c r="F254" s="6"/>
      <c r="G254" s="3"/>
      <c r="H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</row>
    <row r="255" spans="1:40" ht="18.75">
      <c r="A255" s="3"/>
      <c r="B255" s="3"/>
      <c r="C255" s="3"/>
      <c r="D255" s="3"/>
      <c r="E255" s="6"/>
      <c r="F255" s="6"/>
      <c r="G255" s="3"/>
      <c r="H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</row>
    <row r="256" spans="1:40" ht="18.75">
      <c r="A256" s="3"/>
      <c r="B256" s="3"/>
      <c r="C256" s="3"/>
      <c r="D256" s="3"/>
      <c r="E256" s="6"/>
      <c r="F256" s="6"/>
      <c r="G256" s="3"/>
      <c r="H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</row>
    <row r="257" spans="1:40" ht="18.75">
      <c r="A257" s="3"/>
      <c r="B257" s="3"/>
      <c r="C257" s="3"/>
      <c r="D257" s="3"/>
      <c r="E257" s="6"/>
      <c r="F257" s="6"/>
      <c r="G257" s="3"/>
      <c r="H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</row>
    <row r="258" spans="1:40" ht="18.75">
      <c r="A258" s="3"/>
      <c r="B258" s="3"/>
      <c r="C258" s="3"/>
      <c r="D258" s="3"/>
      <c r="E258" s="6"/>
      <c r="F258" s="6"/>
      <c r="G258" s="3"/>
      <c r="H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</row>
    <row r="259" spans="1:40" ht="18.75">
      <c r="A259" s="3"/>
      <c r="B259" s="3"/>
      <c r="C259" s="3"/>
      <c r="D259" s="3"/>
      <c r="E259" s="6"/>
      <c r="F259" s="6"/>
      <c r="G259" s="3"/>
      <c r="H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</row>
    <row r="260" spans="1:40" ht="18.75">
      <c r="A260" s="3"/>
      <c r="B260" s="3"/>
      <c r="C260" s="3"/>
      <c r="D260" s="3"/>
      <c r="E260" s="6"/>
      <c r="F260" s="6"/>
      <c r="G260" s="3"/>
      <c r="H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</row>
    <row r="261" spans="1:40" ht="18.75">
      <c r="A261" s="3"/>
      <c r="B261" s="3"/>
      <c r="C261" s="3"/>
      <c r="D261" s="3"/>
      <c r="E261" s="6"/>
      <c r="F261" s="6"/>
      <c r="G261" s="3"/>
      <c r="H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</row>
    <row r="262" spans="1:40" ht="18.75">
      <c r="A262" s="3"/>
      <c r="B262" s="3"/>
      <c r="C262" s="3"/>
      <c r="D262" s="3"/>
      <c r="E262" s="6"/>
      <c r="F262" s="6"/>
      <c r="G262" s="3"/>
      <c r="H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</row>
    <row r="263" spans="1:40" ht="18.75">
      <c r="A263" s="3"/>
      <c r="B263" s="3"/>
      <c r="C263" s="3"/>
      <c r="D263" s="3"/>
      <c r="E263" s="6"/>
      <c r="F263" s="6"/>
      <c r="G263" s="3"/>
      <c r="H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</row>
    <row r="264" spans="1:40" ht="18.75">
      <c r="A264" s="3"/>
      <c r="B264" s="3"/>
      <c r="C264" s="3"/>
      <c r="D264" s="3"/>
      <c r="E264" s="6"/>
      <c r="F264" s="6"/>
      <c r="G264" s="3"/>
      <c r="H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</row>
    <row r="265" spans="1:40" ht="18.75">
      <c r="A265" s="3"/>
      <c r="B265" s="3"/>
      <c r="C265" s="3"/>
      <c r="D265" s="3"/>
      <c r="E265" s="6"/>
      <c r="F265" s="6"/>
      <c r="G265" s="3"/>
      <c r="H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3"/>
    </row>
    <row r="266" spans="1:40" ht="18.75">
      <c r="A266" s="3"/>
      <c r="B266" s="3"/>
      <c r="C266" s="3"/>
      <c r="D266" s="3"/>
      <c r="E266" s="6"/>
      <c r="F266" s="6"/>
      <c r="G266" s="3"/>
      <c r="H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  <c r="AN266" s="3"/>
    </row>
    <row r="267" spans="1:40" ht="18.75">
      <c r="A267" s="3"/>
      <c r="B267" s="3"/>
      <c r="C267" s="3"/>
      <c r="D267" s="3"/>
      <c r="E267" s="6"/>
      <c r="F267" s="6"/>
      <c r="G267" s="3"/>
      <c r="H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  <c r="AN267" s="3"/>
    </row>
    <row r="268" spans="1:40" ht="18.75">
      <c r="A268" s="3"/>
      <c r="B268" s="3"/>
      <c r="C268" s="3"/>
      <c r="D268" s="3"/>
      <c r="E268" s="6"/>
      <c r="F268" s="6"/>
      <c r="G268" s="3"/>
      <c r="H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  <c r="AN268" s="3"/>
    </row>
    <row r="269" spans="1:40" ht="18.75">
      <c r="A269" s="3"/>
      <c r="B269" s="3"/>
      <c r="C269" s="3"/>
      <c r="D269" s="3"/>
      <c r="E269" s="6"/>
      <c r="F269" s="6"/>
      <c r="G269" s="3"/>
      <c r="H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  <c r="AN269" s="3"/>
    </row>
    <row r="270" spans="1:40" ht="18.75">
      <c r="A270" s="3"/>
      <c r="B270" s="3"/>
      <c r="C270" s="3"/>
      <c r="D270" s="3"/>
      <c r="E270" s="6"/>
      <c r="F270" s="6"/>
      <c r="G270" s="3"/>
      <c r="H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3"/>
      <c r="AN270" s="3"/>
    </row>
    <row r="271" spans="1:40" ht="18.75">
      <c r="A271" s="3"/>
      <c r="B271" s="3"/>
      <c r="C271" s="3"/>
      <c r="D271" s="3"/>
      <c r="E271" s="6"/>
      <c r="F271" s="6"/>
      <c r="G271" s="3"/>
      <c r="H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/>
      <c r="AM271" s="3"/>
      <c r="AN271" s="3"/>
    </row>
    <row r="272" spans="1:40" ht="18.75">
      <c r="A272" s="3"/>
      <c r="B272" s="3"/>
      <c r="C272" s="3"/>
      <c r="D272" s="3"/>
      <c r="E272" s="6"/>
      <c r="F272" s="6"/>
      <c r="G272" s="3"/>
      <c r="H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/>
      <c r="AM272" s="3"/>
      <c r="AN272" s="3"/>
    </row>
    <row r="273" spans="1:40" ht="18.75">
      <c r="A273" s="3"/>
      <c r="B273" s="3"/>
      <c r="C273" s="3"/>
      <c r="D273" s="3"/>
      <c r="E273" s="6"/>
      <c r="F273" s="6"/>
      <c r="G273" s="3"/>
      <c r="H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L273" s="3"/>
      <c r="AM273" s="3"/>
      <c r="AN273" s="3"/>
    </row>
    <row r="274" spans="1:40" ht="18.75">
      <c r="A274" s="3"/>
      <c r="B274" s="3"/>
      <c r="C274" s="3"/>
      <c r="D274" s="3"/>
      <c r="E274" s="6"/>
      <c r="F274" s="6"/>
      <c r="G274" s="3"/>
      <c r="H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  <c r="AK274" s="3"/>
      <c r="AL274" s="3"/>
      <c r="AM274" s="3"/>
      <c r="AN274" s="3"/>
    </row>
    <row r="275" spans="1:40" ht="18.75">
      <c r="A275" s="3"/>
      <c r="B275" s="3"/>
      <c r="C275" s="3"/>
      <c r="D275" s="3"/>
      <c r="E275" s="6"/>
      <c r="F275" s="6"/>
      <c r="G275" s="3"/>
      <c r="H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3"/>
      <c r="AJ275" s="3"/>
      <c r="AK275" s="3"/>
      <c r="AL275" s="3"/>
      <c r="AM275" s="3"/>
      <c r="AN275" s="3"/>
    </row>
    <row r="276" spans="1:40" ht="18.75">
      <c r="A276" s="3"/>
      <c r="B276" s="3"/>
      <c r="C276" s="3"/>
      <c r="D276" s="3"/>
      <c r="E276" s="6"/>
      <c r="F276" s="6"/>
      <c r="G276" s="3"/>
      <c r="H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I276" s="3"/>
      <c r="AJ276" s="3"/>
      <c r="AK276" s="3"/>
      <c r="AL276" s="3"/>
      <c r="AM276" s="3"/>
      <c r="AN276" s="3"/>
    </row>
    <row r="277" spans="1:40" ht="18.75">
      <c r="A277" s="3"/>
      <c r="B277" s="3"/>
      <c r="C277" s="3"/>
      <c r="D277" s="3"/>
      <c r="E277" s="6"/>
      <c r="F277" s="6"/>
      <c r="G277" s="3"/>
      <c r="H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  <c r="AI277" s="3"/>
      <c r="AJ277" s="3"/>
      <c r="AK277" s="3"/>
      <c r="AL277" s="3"/>
      <c r="AM277" s="3"/>
      <c r="AN277" s="3"/>
    </row>
    <row r="278" spans="1:40" ht="18.75">
      <c r="A278" s="3"/>
      <c r="B278" s="3"/>
      <c r="C278" s="3"/>
      <c r="D278" s="3"/>
      <c r="E278" s="6"/>
      <c r="F278" s="6"/>
      <c r="G278" s="3"/>
      <c r="H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  <c r="AI278" s="3"/>
      <c r="AJ278" s="3"/>
      <c r="AK278" s="3"/>
      <c r="AL278" s="3"/>
      <c r="AM278" s="3"/>
      <c r="AN278" s="3"/>
    </row>
    <row r="279" spans="1:40" ht="18.75">
      <c r="A279" s="3"/>
      <c r="B279" s="3"/>
      <c r="C279" s="3"/>
      <c r="D279" s="3"/>
      <c r="E279" s="6"/>
      <c r="F279" s="6"/>
      <c r="G279" s="3"/>
      <c r="H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3"/>
      <c r="AJ279" s="3"/>
      <c r="AK279" s="3"/>
      <c r="AL279" s="3"/>
      <c r="AM279" s="3"/>
      <c r="AN279" s="3"/>
    </row>
    <row r="280" spans="1:40" ht="18.75">
      <c r="A280" s="3"/>
      <c r="B280" s="3"/>
      <c r="C280" s="3"/>
      <c r="D280" s="3"/>
      <c r="E280" s="6"/>
      <c r="F280" s="6"/>
      <c r="G280" s="3"/>
      <c r="H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  <c r="AI280" s="3"/>
      <c r="AJ280" s="3"/>
      <c r="AK280" s="3"/>
      <c r="AL280" s="3"/>
      <c r="AM280" s="3"/>
      <c r="AN280" s="3"/>
    </row>
    <row r="281" spans="1:40" ht="18.75">
      <c r="A281" s="3"/>
      <c r="B281" s="3"/>
      <c r="C281" s="3"/>
      <c r="D281" s="3"/>
      <c r="E281" s="6"/>
      <c r="F281" s="6"/>
      <c r="G281" s="3"/>
      <c r="H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  <c r="AH281" s="3"/>
      <c r="AI281" s="3"/>
      <c r="AJ281" s="3"/>
      <c r="AK281" s="3"/>
      <c r="AL281" s="3"/>
      <c r="AM281" s="3"/>
      <c r="AN281" s="3"/>
    </row>
    <row r="282" spans="1:40" ht="18.75">
      <c r="A282" s="3"/>
      <c r="B282" s="3"/>
      <c r="C282" s="3"/>
      <c r="D282" s="3"/>
      <c r="E282" s="6"/>
      <c r="F282" s="6"/>
      <c r="G282" s="3"/>
      <c r="H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  <c r="AH282" s="3"/>
      <c r="AI282" s="3"/>
      <c r="AJ282" s="3"/>
      <c r="AK282" s="3"/>
      <c r="AL282" s="3"/>
      <c r="AM282" s="3"/>
      <c r="AN282" s="3"/>
    </row>
    <row r="283" spans="1:40" ht="18.75">
      <c r="A283" s="3"/>
      <c r="B283" s="3"/>
      <c r="C283" s="3"/>
      <c r="D283" s="3"/>
      <c r="E283" s="6"/>
      <c r="F283" s="6"/>
      <c r="G283" s="3"/>
      <c r="H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  <c r="AH283" s="3"/>
      <c r="AI283" s="3"/>
      <c r="AJ283" s="3"/>
      <c r="AK283" s="3"/>
      <c r="AL283" s="3"/>
      <c r="AM283" s="3"/>
      <c r="AN283" s="3"/>
    </row>
    <row r="284" spans="1:40" ht="18.75">
      <c r="A284" s="3"/>
      <c r="B284" s="3"/>
      <c r="C284" s="3"/>
      <c r="D284" s="3"/>
      <c r="E284" s="6"/>
      <c r="F284" s="6"/>
      <c r="G284" s="3"/>
      <c r="H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  <c r="AH284" s="3"/>
      <c r="AI284" s="3"/>
      <c r="AJ284" s="3"/>
      <c r="AK284" s="3"/>
      <c r="AL284" s="3"/>
      <c r="AM284" s="3"/>
      <c r="AN284" s="3"/>
    </row>
    <row r="285" spans="1:40" ht="18.75">
      <c r="A285" s="3"/>
      <c r="B285" s="3"/>
      <c r="C285" s="3"/>
      <c r="D285" s="3"/>
      <c r="E285" s="6"/>
      <c r="F285" s="6"/>
      <c r="G285" s="3"/>
      <c r="H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  <c r="AI285" s="3"/>
      <c r="AJ285" s="3"/>
      <c r="AK285" s="3"/>
      <c r="AL285" s="3"/>
      <c r="AM285" s="3"/>
      <c r="AN285" s="3"/>
    </row>
    <row r="286" spans="1:40" ht="18.75">
      <c r="A286" s="3"/>
      <c r="B286" s="3"/>
      <c r="C286" s="3"/>
      <c r="D286" s="3"/>
      <c r="E286" s="6"/>
      <c r="F286" s="6"/>
      <c r="G286" s="3"/>
      <c r="H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3"/>
      <c r="AI286" s="3"/>
      <c r="AJ286" s="3"/>
      <c r="AK286" s="3"/>
      <c r="AL286" s="3"/>
      <c r="AM286" s="3"/>
      <c r="AN286" s="3"/>
    </row>
    <row r="287" spans="1:40" ht="18.75">
      <c r="A287" s="3"/>
      <c r="B287" s="3"/>
      <c r="C287" s="3"/>
      <c r="D287" s="3"/>
      <c r="E287" s="6"/>
      <c r="F287" s="6"/>
      <c r="G287" s="3"/>
      <c r="H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3"/>
      <c r="AI287" s="3"/>
      <c r="AJ287" s="3"/>
      <c r="AK287" s="3"/>
      <c r="AL287" s="3"/>
      <c r="AM287" s="3"/>
      <c r="AN287" s="3"/>
    </row>
    <row r="288" spans="1:40" ht="18.75">
      <c r="A288" s="3"/>
      <c r="B288" s="3"/>
      <c r="C288" s="3"/>
      <c r="D288" s="3"/>
      <c r="E288" s="6"/>
      <c r="F288" s="6"/>
      <c r="G288" s="3"/>
      <c r="H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  <c r="AG288" s="3"/>
      <c r="AH288" s="3"/>
      <c r="AI288" s="3"/>
      <c r="AJ288" s="3"/>
      <c r="AK288" s="3"/>
      <c r="AL288" s="3"/>
      <c r="AM288" s="3"/>
      <c r="AN288" s="3"/>
    </row>
    <row r="289" spans="1:40" ht="18.75">
      <c r="A289" s="3"/>
      <c r="B289" s="3"/>
      <c r="C289" s="3"/>
      <c r="D289" s="3"/>
      <c r="E289" s="6"/>
      <c r="F289" s="6"/>
      <c r="G289" s="3"/>
      <c r="H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  <c r="AG289" s="3"/>
      <c r="AH289" s="3"/>
      <c r="AI289" s="3"/>
      <c r="AJ289" s="3"/>
      <c r="AK289" s="3"/>
      <c r="AL289" s="3"/>
      <c r="AM289" s="3"/>
      <c r="AN289" s="3"/>
    </row>
    <row r="290" spans="1:40" ht="18.75">
      <c r="A290" s="3"/>
      <c r="B290" s="3"/>
      <c r="C290" s="3"/>
      <c r="D290" s="3"/>
      <c r="E290" s="6"/>
      <c r="F290" s="6"/>
      <c r="G290" s="3"/>
      <c r="H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  <c r="AG290" s="3"/>
      <c r="AH290" s="3"/>
      <c r="AI290" s="3"/>
      <c r="AJ290" s="3"/>
      <c r="AK290" s="3"/>
      <c r="AL290" s="3"/>
      <c r="AM290" s="3"/>
      <c r="AN290" s="3"/>
    </row>
    <row r="291" spans="1:40" ht="18.75">
      <c r="A291" s="3"/>
      <c r="B291" s="3"/>
      <c r="C291" s="3"/>
      <c r="D291" s="3"/>
      <c r="E291" s="6"/>
      <c r="F291" s="6"/>
      <c r="G291" s="3"/>
      <c r="H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  <c r="AI291" s="3"/>
      <c r="AJ291" s="3"/>
      <c r="AK291" s="3"/>
      <c r="AL291" s="3"/>
      <c r="AM291" s="3"/>
      <c r="AN291" s="3"/>
    </row>
    <row r="292" spans="1:40" ht="18.75">
      <c r="A292" s="3"/>
      <c r="B292" s="3"/>
      <c r="C292" s="3"/>
      <c r="D292" s="3"/>
      <c r="E292" s="6"/>
      <c r="F292" s="6"/>
      <c r="G292" s="3"/>
      <c r="H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  <c r="AI292" s="3"/>
      <c r="AJ292" s="3"/>
      <c r="AK292" s="3"/>
      <c r="AL292" s="3"/>
      <c r="AM292" s="3"/>
      <c r="AN292" s="3"/>
    </row>
    <row r="293" spans="1:40" ht="18.75">
      <c r="A293" s="3"/>
      <c r="B293" s="3"/>
      <c r="C293" s="3"/>
      <c r="D293" s="3"/>
      <c r="E293" s="6"/>
      <c r="F293" s="6"/>
      <c r="G293" s="3"/>
      <c r="H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  <c r="AI293" s="3"/>
      <c r="AJ293" s="3"/>
      <c r="AK293" s="3"/>
      <c r="AL293" s="3"/>
      <c r="AM293" s="3"/>
      <c r="AN293" s="3"/>
    </row>
    <row r="294" spans="1:40" ht="18.75">
      <c r="A294" s="3"/>
      <c r="B294" s="3"/>
      <c r="C294" s="3"/>
      <c r="D294" s="3"/>
      <c r="E294" s="6"/>
      <c r="F294" s="6"/>
      <c r="G294" s="3"/>
      <c r="H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  <c r="AH294" s="3"/>
      <c r="AI294" s="3"/>
      <c r="AJ294" s="3"/>
      <c r="AK294" s="3"/>
      <c r="AL294" s="3"/>
      <c r="AM294" s="3"/>
      <c r="AN294" s="3"/>
    </row>
    <row r="295" spans="1:40" ht="18.75">
      <c r="A295" s="3"/>
      <c r="B295" s="3"/>
      <c r="C295" s="3"/>
      <c r="D295" s="3"/>
      <c r="E295" s="6"/>
      <c r="F295" s="6"/>
      <c r="G295" s="3"/>
      <c r="H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3"/>
      <c r="AI295" s="3"/>
      <c r="AJ295" s="3"/>
      <c r="AK295" s="3"/>
      <c r="AL295" s="3"/>
      <c r="AM295" s="3"/>
      <c r="AN295" s="3"/>
    </row>
    <row r="296" spans="1:40" ht="18.75">
      <c r="A296" s="3"/>
      <c r="B296" s="3"/>
      <c r="C296" s="3"/>
      <c r="D296" s="3"/>
      <c r="E296" s="6"/>
      <c r="F296" s="6"/>
      <c r="G296" s="3"/>
      <c r="H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  <c r="AI296" s="3"/>
      <c r="AJ296" s="3"/>
      <c r="AK296" s="3"/>
      <c r="AL296" s="3"/>
      <c r="AM296" s="3"/>
      <c r="AN296" s="3"/>
    </row>
    <row r="297" spans="1:40" ht="18.75">
      <c r="A297" s="3"/>
      <c r="B297" s="3"/>
      <c r="C297" s="3"/>
      <c r="D297" s="3"/>
      <c r="E297" s="6"/>
      <c r="F297" s="6"/>
      <c r="G297" s="3"/>
      <c r="H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  <c r="AI297" s="3"/>
      <c r="AJ297" s="3"/>
      <c r="AK297" s="3"/>
      <c r="AL297" s="3"/>
      <c r="AM297" s="3"/>
      <c r="AN297" s="3"/>
    </row>
    <row r="298" spans="1:40" ht="18.75">
      <c r="A298" s="3"/>
      <c r="B298" s="3"/>
      <c r="C298" s="3"/>
      <c r="D298" s="3"/>
      <c r="E298" s="6"/>
      <c r="F298" s="6"/>
      <c r="G298" s="3"/>
      <c r="H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  <c r="AI298" s="3"/>
      <c r="AJ298" s="3"/>
      <c r="AK298" s="3"/>
      <c r="AL298" s="3"/>
      <c r="AM298" s="3"/>
      <c r="AN298" s="3"/>
    </row>
    <row r="299" spans="1:40" ht="18.75">
      <c r="A299" s="3"/>
      <c r="B299" s="3"/>
      <c r="C299" s="3"/>
      <c r="D299" s="3"/>
      <c r="E299" s="6"/>
      <c r="F299" s="6"/>
      <c r="G299" s="3"/>
      <c r="H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  <c r="AI299" s="3"/>
      <c r="AJ299" s="3"/>
      <c r="AK299" s="3"/>
      <c r="AL299" s="3"/>
      <c r="AM299" s="3"/>
      <c r="AN299" s="3"/>
    </row>
    <row r="300" spans="1:40" ht="18.75">
      <c r="A300" s="3"/>
      <c r="B300" s="3"/>
      <c r="C300" s="3"/>
      <c r="D300" s="3"/>
      <c r="E300" s="6"/>
      <c r="F300" s="6"/>
      <c r="G300" s="3"/>
      <c r="H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  <c r="AI300" s="3"/>
      <c r="AJ300" s="3"/>
      <c r="AK300" s="3"/>
      <c r="AL300" s="3"/>
      <c r="AM300" s="3"/>
      <c r="AN300" s="3"/>
    </row>
    <row r="301" spans="1:40" ht="18.75">
      <c r="A301" s="3"/>
      <c r="B301" s="3"/>
      <c r="C301" s="3"/>
      <c r="D301" s="3"/>
      <c r="E301" s="6"/>
      <c r="F301" s="6"/>
      <c r="G301" s="3"/>
      <c r="H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  <c r="AI301" s="3"/>
      <c r="AJ301" s="3"/>
      <c r="AK301" s="3"/>
      <c r="AL301" s="3"/>
      <c r="AM301" s="3"/>
      <c r="AN301" s="3"/>
    </row>
    <row r="302" spans="1:40" ht="18.75">
      <c r="A302" s="3"/>
      <c r="B302" s="3"/>
      <c r="C302" s="3"/>
      <c r="D302" s="3"/>
      <c r="E302" s="6"/>
      <c r="F302" s="6"/>
      <c r="G302" s="3"/>
      <c r="H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  <c r="AI302" s="3"/>
      <c r="AJ302" s="3"/>
      <c r="AK302" s="3"/>
      <c r="AL302" s="3"/>
      <c r="AM302" s="3"/>
      <c r="AN302" s="3"/>
    </row>
    <row r="303" spans="1:40" ht="18.75">
      <c r="A303" s="3"/>
      <c r="B303" s="3"/>
      <c r="C303" s="3"/>
      <c r="D303" s="3"/>
      <c r="E303" s="6"/>
      <c r="F303" s="6"/>
      <c r="G303" s="3"/>
      <c r="H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3"/>
      <c r="AJ303" s="3"/>
      <c r="AK303" s="3"/>
      <c r="AL303" s="3"/>
      <c r="AM303" s="3"/>
      <c r="AN303" s="3"/>
    </row>
    <row r="304" spans="1:40" ht="18.75">
      <c r="A304" s="3"/>
      <c r="B304" s="3"/>
      <c r="C304" s="3"/>
      <c r="D304" s="3"/>
      <c r="E304" s="6"/>
      <c r="F304" s="6"/>
      <c r="G304" s="3"/>
      <c r="H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  <c r="AI304" s="3"/>
      <c r="AJ304" s="3"/>
      <c r="AK304" s="3"/>
      <c r="AL304" s="3"/>
      <c r="AM304" s="3"/>
      <c r="AN304" s="3"/>
    </row>
    <row r="305" spans="1:40" ht="18.75">
      <c r="A305" s="3"/>
      <c r="B305" s="3"/>
      <c r="C305" s="3"/>
      <c r="D305" s="3"/>
      <c r="E305" s="6"/>
      <c r="F305" s="6"/>
      <c r="G305" s="3"/>
      <c r="H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  <c r="AI305" s="3"/>
      <c r="AJ305" s="3"/>
      <c r="AK305" s="3"/>
      <c r="AL305" s="3"/>
      <c r="AM305" s="3"/>
      <c r="AN305" s="3"/>
    </row>
    <row r="306" spans="1:40" ht="18.75">
      <c r="A306" s="3"/>
      <c r="B306" s="3"/>
      <c r="C306" s="3"/>
      <c r="D306" s="3"/>
      <c r="E306" s="6"/>
      <c r="F306" s="6"/>
      <c r="G306" s="3"/>
      <c r="H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  <c r="AH306" s="3"/>
      <c r="AI306" s="3"/>
      <c r="AJ306" s="3"/>
      <c r="AK306" s="3"/>
      <c r="AL306" s="3"/>
      <c r="AM306" s="3"/>
      <c r="AN306" s="3"/>
    </row>
    <row r="307" spans="1:40" ht="18.75">
      <c r="A307" s="3"/>
      <c r="B307" s="3"/>
      <c r="C307" s="3"/>
      <c r="D307" s="3"/>
      <c r="E307" s="6"/>
      <c r="F307" s="6"/>
      <c r="G307" s="3"/>
      <c r="H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  <c r="AH307" s="3"/>
      <c r="AI307" s="3"/>
      <c r="AJ307" s="3"/>
      <c r="AK307" s="3"/>
      <c r="AL307" s="3"/>
      <c r="AM307" s="3"/>
      <c r="AN307" s="3"/>
    </row>
    <row r="308" spans="1:40" ht="18.75">
      <c r="A308" s="3"/>
      <c r="B308" s="3"/>
      <c r="C308" s="3"/>
      <c r="D308" s="3"/>
      <c r="E308" s="6"/>
      <c r="F308" s="6"/>
      <c r="G308" s="3"/>
      <c r="H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  <c r="AH308" s="3"/>
      <c r="AI308" s="3"/>
      <c r="AJ308" s="3"/>
      <c r="AK308" s="3"/>
      <c r="AL308" s="3"/>
      <c r="AM308" s="3"/>
      <c r="AN308" s="3"/>
    </row>
    <row r="309" spans="1:40" ht="18.75">
      <c r="A309" s="3"/>
      <c r="B309" s="3"/>
      <c r="C309" s="3"/>
      <c r="D309" s="3"/>
      <c r="E309" s="6"/>
      <c r="F309" s="6"/>
      <c r="G309" s="3"/>
      <c r="H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  <c r="AH309" s="3"/>
      <c r="AI309" s="3"/>
      <c r="AJ309" s="3"/>
      <c r="AK309" s="3"/>
      <c r="AL309" s="3"/>
      <c r="AM309" s="3"/>
      <c r="AN309" s="3"/>
    </row>
    <row r="310" spans="1:40" ht="18.75">
      <c r="A310" s="3"/>
      <c r="B310" s="3"/>
      <c r="C310" s="3"/>
      <c r="D310" s="3"/>
      <c r="E310" s="6"/>
      <c r="F310" s="6"/>
      <c r="G310" s="3"/>
      <c r="H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3"/>
      <c r="AI310" s="3"/>
      <c r="AJ310" s="3"/>
      <c r="AK310" s="3"/>
      <c r="AL310" s="3"/>
      <c r="AM310" s="3"/>
      <c r="AN310" s="3"/>
    </row>
    <row r="311" spans="1:40" ht="18.75">
      <c r="A311" s="3"/>
      <c r="B311" s="3"/>
      <c r="C311" s="3"/>
      <c r="D311" s="3"/>
      <c r="E311" s="6"/>
      <c r="F311" s="6"/>
      <c r="G311" s="3"/>
      <c r="H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  <c r="AG311" s="3"/>
      <c r="AH311" s="3"/>
      <c r="AI311" s="3"/>
      <c r="AJ311" s="3"/>
      <c r="AK311" s="3"/>
      <c r="AL311" s="3"/>
      <c r="AM311" s="3"/>
      <c r="AN311" s="3"/>
    </row>
    <row r="312" spans="1:40" ht="18.75">
      <c r="A312" s="3"/>
      <c r="B312" s="3"/>
      <c r="C312" s="3"/>
      <c r="D312" s="3"/>
      <c r="E312" s="6"/>
      <c r="F312" s="6"/>
      <c r="G312" s="3"/>
      <c r="H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3"/>
      <c r="AG312" s="3"/>
      <c r="AH312" s="3"/>
      <c r="AI312" s="3"/>
      <c r="AJ312" s="3"/>
      <c r="AK312" s="3"/>
      <c r="AL312" s="3"/>
      <c r="AM312" s="3"/>
      <c r="AN312" s="3"/>
    </row>
    <row r="313" spans="1:40" ht="18.75">
      <c r="A313" s="3"/>
      <c r="B313" s="3"/>
      <c r="C313" s="3"/>
      <c r="D313" s="3"/>
      <c r="E313" s="6"/>
      <c r="F313" s="6"/>
      <c r="G313" s="3"/>
      <c r="H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  <c r="AF313" s="3"/>
      <c r="AG313" s="3"/>
      <c r="AH313" s="3"/>
      <c r="AI313" s="3"/>
      <c r="AJ313" s="3"/>
      <c r="AK313" s="3"/>
      <c r="AL313" s="3"/>
      <c r="AM313" s="3"/>
      <c r="AN313" s="3"/>
    </row>
    <row r="314" spans="1:40" ht="18.75">
      <c r="A314" s="3"/>
      <c r="B314" s="3"/>
      <c r="C314" s="3"/>
      <c r="D314" s="3"/>
      <c r="E314" s="6"/>
      <c r="F314" s="6"/>
      <c r="G314" s="3"/>
      <c r="H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  <c r="AF314" s="3"/>
      <c r="AG314" s="3"/>
      <c r="AH314" s="3"/>
      <c r="AI314" s="3"/>
      <c r="AJ314" s="3"/>
      <c r="AK314" s="3"/>
      <c r="AL314" s="3"/>
      <c r="AM314" s="3"/>
      <c r="AN314" s="3"/>
    </row>
    <row r="315" spans="1:40" ht="18.75">
      <c r="A315" s="3"/>
      <c r="B315" s="3"/>
      <c r="C315" s="3"/>
      <c r="D315" s="3"/>
      <c r="E315" s="6"/>
      <c r="F315" s="6"/>
      <c r="G315" s="3"/>
      <c r="H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3"/>
      <c r="AF315" s="3"/>
      <c r="AG315" s="3"/>
      <c r="AH315" s="3"/>
      <c r="AI315" s="3"/>
      <c r="AJ315" s="3"/>
      <c r="AK315" s="3"/>
      <c r="AL315" s="3"/>
      <c r="AM315" s="3"/>
      <c r="AN315" s="3"/>
    </row>
    <row r="316" spans="1:40" ht="18.75">
      <c r="A316" s="3"/>
      <c r="B316" s="3"/>
      <c r="C316" s="3"/>
      <c r="D316" s="3"/>
      <c r="E316" s="6"/>
      <c r="F316" s="6"/>
      <c r="G316" s="3"/>
      <c r="H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3"/>
      <c r="AF316" s="3"/>
      <c r="AG316" s="3"/>
      <c r="AH316" s="3"/>
      <c r="AI316" s="3"/>
      <c r="AJ316" s="3"/>
      <c r="AK316" s="3"/>
      <c r="AL316" s="3"/>
      <c r="AM316" s="3"/>
      <c r="AN316" s="3"/>
    </row>
    <row r="317" spans="1:40" ht="18.75">
      <c r="A317" s="3"/>
      <c r="B317" s="3"/>
      <c r="C317" s="3"/>
      <c r="D317" s="3"/>
      <c r="E317" s="6"/>
      <c r="F317" s="6"/>
      <c r="G317" s="3"/>
      <c r="H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3"/>
      <c r="AF317" s="3"/>
      <c r="AG317" s="3"/>
      <c r="AH317" s="3"/>
      <c r="AI317" s="3"/>
      <c r="AJ317" s="3"/>
      <c r="AK317" s="3"/>
      <c r="AL317" s="3"/>
      <c r="AM317" s="3"/>
      <c r="AN317" s="3"/>
    </row>
    <row r="318" spans="1:40" ht="18.75">
      <c r="A318" s="3"/>
      <c r="B318" s="3"/>
      <c r="C318" s="3"/>
      <c r="D318" s="3"/>
      <c r="E318" s="6"/>
      <c r="F318" s="6"/>
      <c r="G318" s="3"/>
      <c r="H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  <c r="AF318" s="3"/>
      <c r="AG318" s="3"/>
      <c r="AH318" s="3"/>
      <c r="AI318" s="3"/>
      <c r="AJ318" s="3"/>
      <c r="AK318" s="3"/>
      <c r="AL318" s="3"/>
      <c r="AM318" s="3"/>
      <c r="AN318" s="3"/>
    </row>
    <row r="319" spans="1:40" ht="18.75">
      <c r="A319" s="3"/>
      <c r="B319" s="3"/>
      <c r="C319" s="3"/>
      <c r="D319" s="3"/>
      <c r="E319" s="6"/>
      <c r="F319" s="6"/>
      <c r="G319" s="3"/>
      <c r="H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3"/>
      <c r="AF319" s="3"/>
      <c r="AG319" s="3"/>
      <c r="AH319" s="3"/>
      <c r="AI319" s="3"/>
      <c r="AJ319" s="3"/>
      <c r="AK319" s="3"/>
      <c r="AL319" s="3"/>
      <c r="AM319" s="3"/>
      <c r="AN319" s="3"/>
    </row>
    <row r="320" spans="1:40" ht="18.75">
      <c r="A320" s="3"/>
      <c r="B320" s="3"/>
      <c r="C320" s="3"/>
      <c r="D320" s="3"/>
      <c r="E320" s="6"/>
      <c r="F320" s="6"/>
      <c r="G320" s="3"/>
      <c r="H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  <c r="AE320" s="3"/>
      <c r="AF320" s="3"/>
      <c r="AG320" s="3"/>
      <c r="AH320" s="3"/>
      <c r="AI320" s="3"/>
      <c r="AJ320" s="3"/>
      <c r="AK320" s="3"/>
      <c r="AL320" s="3"/>
      <c r="AM320" s="3"/>
      <c r="AN320" s="3"/>
    </row>
    <row r="321" spans="1:40" ht="18.75">
      <c r="A321" s="3"/>
      <c r="B321" s="3"/>
      <c r="C321" s="3"/>
      <c r="D321" s="3"/>
      <c r="E321" s="6"/>
      <c r="F321" s="6"/>
      <c r="G321" s="3"/>
      <c r="H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3"/>
      <c r="AF321" s="3"/>
      <c r="AG321" s="3"/>
      <c r="AH321" s="3"/>
      <c r="AI321" s="3"/>
      <c r="AJ321" s="3"/>
      <c r="AK321" s="3"/>
      <c r="AL321" s="3"/>
      <c r="AM321" s="3"/>
      <c r="AN321" s="3"/>
    </row>
    <row r="322" spans="1:40" ht="18.75">
      <c r="A322" s="3"/>
      <c r="B322" s="3"/>
      <c r="C322" s="3"/>
      <c r="D322" s="3"/>
      <c r="E322" s="6"/>
      <c r="F322" s="6"/>
      <c r="G322" s="3"/>
      <c r="H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  <c r="AE322" s="3"/>
      <c r="AF322" s="3"/>
      <c r="AG322" s="3"/>
      <c r="AH322" s="3"/>
      <c r="AI322" s="3"/>
      <c r="AJ322" s="3"/>
      <c r="AK322" s="3"/>
      <c r="AL322" s="3"/>
      <c r="AM322" s="3"/>
      <c r="AN322" s="3"/>
    </row>
    <row r="323" spans="1:40" ht="18.75">
      <c r="A323" s="3"/>
      <c r="B323" s="3"/>
      <c r="C323" s="3"/>
      <c r="D323" s="3"/>
      <c r="E323" s="6"/>
      <c r="F323" s="6"/>
      <c r="G323" s="3"/>
      <c r="H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  <c r="AE323" s="3"/>
      <c r="AF323" s="3"/>
      <c r="AG323" s="3"/>
      <c r="AH323" s="3"/>
      <c r="AI323" s="3"/>
      <c r="AJ323" s="3"/>
      <c r="AK323" s="3"/>
      <c r="AL323" s="3"/>
      <c r="AM323" s="3"/>
      <c r="AN323" s="3"/>
    </row>
    <row r="324" spans="1:40" ht="18.75">
      <c r="A324" s="3"/>
      <c r="B324" s="3"/>
      <c r="C324" s="3"/>
      <c r="D324" s="3"/>
      <c r="E324" s="6"/>
      <c r="F324" s="6"/>
      <c r="G324" s="3"/>
      <c r="H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  <c r="AE324" s="3"/>
      <c r="AF324" s="3"/>
      <c r="AG324" s="3"/>
      <c r="AH324" s="3"/>
      <c r="AI324" s="3"/>
      <c r="AJ324" s="3"/>
      <c r="AK324" s="3"/>
      <c r="AL324" s="3"/>
      <c r="AM324" s="3"/>
      <c r="AN324" s="3"/>
    </row>
    <row r="325" spans="1:40" ht="18.75">
      <c r="A325" s="3"/>
      <c r="B325" s="3"/>
      <c r="C325" s="3"/>
      <c r="D325" s="3"/>
      <c r="E325" s="6"/>
      <c r="F325" s="6"/>
      <c r="G325" s="3"/>
      <c r="H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  <c r="AE325" s="3"/>
      <c r="AF325" s="3"/>
      <c r="AG325" s="3"/>
      <c r="AH325" s="3"/>
      <c r="AI325" s="3"/>
      <c r="AJ325" s="3"/>
      <c r="AK325" s="3"/>
      <c r="AL325" s="3"/>
      <c r="AM325" s="3"/>
      <c r="AN325" s="3"/>
    </row>
    <row r="326" spans="1:40" ht="18.75">
      <c r="A326" s="3"/>
      <c r="B326" s="3"/>
      <c r="C326" s="3"/>
      <c r="D326" s="3"/>
      <c r="E326" s="6"/>
      <c r="F326" s="6"/>
      <c r="G326" s="3"/>
      <c r="H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3"/>
      <c r="AF326" s="3"/>
      <c r="AG326" s="3"/>
      <c r="AH326" s="3"/>
      <c r="AI326" s="3"/>
      <c r="AJ326" s="3"/>
      <c r="AK326" s="3"/>
      <c r="AL326" s="3"/>
      <c r="AM326" s="3"/>
      <c r="AN326" s="3"/>
    </row>
    <row r="327" spans="1:40" ht="18.75">
      <c r="A327" s="3"/>
      <c r="B327" s="3"/>
      <c r="C327" s="3"/>
      <c r="D327" s="3"/>
      <c r="E327" s="6"/>
      <c r="F327" s="6"/>
      <c r="G327" s="3"/>
      <c r="H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  <c r="AF327" s="3"/>
      <c r="AG327" s="3"/>
      <c r="AH327" s="3"/>
      <c r="AI327" s="3"/>
      <c r="AJ327" s="3"/>
      <c r="AK327" s="3"/>
      <c r="AL327" s="3"/>
      <c r="AM327" s="3"/>
      <c r="AN327" s="3"/>
    </row>
    <row r="328" spans="1:40" ht="18.75">
      <c r="A328" s="3"/>
      <c r="B328" s="3"/>
      <c r="C328" s="3"/>
      <c r="D328" s="3"/>
      <c r="E328" s="6"/>
      <c r="F328" s="6"/>
      <c r="G328" s="3"/>
      <c r="H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  <c r="AF328" s="3"/>
      <c r="AG328" s="3"/>
      <c r="AH328" s="3"/>
      <c r="AI328" s="3"/>
      <c r="AJ328" s="3"/>
      <c r="AK328" s="3"/>
      <c r="AL328" s="3"/>
      <c r="AM328" s="3"/>
      <c r="AN328" s="3"/>
    </row>
    <row r="329" spans="1:40" ht="18.75">
      <c r="A329" s="3"/>
      <c r="B329" s="3"/>
      <c r="C329" s="3"/>
      <c r="D329" s="3"/>
      <c r="E329" s="6"/>
      <c r="F329" s="6"/>
      <c r="G329" s="3"/>
      <c r="H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3"/>
      <c r="AF329" s="3"/>
      <c r="AG329" s="3"/>
      <c r="AH329" s="3"/>
      <c r="AI329" s="3"/>
      <c r="AJ329" s="3"/>
      <c r="AK329" s="3"/>
      <c r="AL329" s="3"/>
      <c r="AM329" s="3"/>
      <c r="AN329" s="3"/>
    </row>
    <row r="330" spans="1:40" ht="18.75">
      <c r="A330" s="3"/>
      <c r="B330" s="3"/>
      <c r="C330" s="3"/>
      <c r="D330" s="3"/>
      <c r="E330" s="6"/>
      <c r="F330" s="6"/>
      <c r="G330" s="3"/>
      <c r="H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  <c r="AE330" s="3"/>
      <c r="AF330" s="3"/>
      <c r="AG330" s="3"/>
      <c r="AH330" s="3"/>
      <c r="AI330" s="3"/>
      <c r="AJ330" s="3"/>
      <c r="AK330" s="3"/>
      <c r="AL330" s="3"/>
      <c r="AM330" s="3"/>
      <c r="AN330" s="3"/>
    </row>
    <row r="331" spans="1:40" ht="18.75">
      <c r="A331" s="3"/>
      <c r="B331" s="3"/>
      <c r="C331" s="3"/>
      <c r="D331" s="3"/>
      <c r="E331" s="6"/>
      <c r="F331" s="6"/>
      <c r="G331" s="3"/>
      <c r="H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  <c r="AE331" s="3"/>
      <c r="AF331" s="3"/>
      <c r="AG331" s="3"/>
      <c r="AH331" s="3"/>
      <c r="AI331" s="3"/>
      <c r="AJ331" s="3"/>
      <c r="AK331" s="3"/>
      <c r="AL331" s="3"/>
      <c r="AM331" s="3"/>
      <c r="AN331" s="3"/>
    </row>
    <row r="332" spans="1:40" ht="18.75">
      <c r="A332" s="3"/>
      <c r="B332" s="3"/>
      <c r="C332" s="3"/>
      <c r="D332" s="3"/>
      <c r="E332" s="6"/>
      <c r="F332" s="6"/>
      <c r="G332" s="3"/>
      <c r="H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3"/>
      <c r="AF332" s="3"/>
      <c r="AG332" s="3"/>
      <c r="AH332" s="3"/>
      <c r="AI332" s="3"/>
      <c r="AJ332" s="3"/>
      <c r="AK332" s="3"/>
      <c r="AL332" s="3"/>
      <c r="AM332" s="3"/>
      <c r="AN332" s="3"/>
    </row>
    <row r="333" spans="1:40" ht="18.75">
      <c r="A333" s="3"/>
      <c r="B333" s="3"/>
      <c r="C333" s="3"/>
      <c r="D333" s="3"/>
      <c r="E333" s="6"/>
      <c r="F333" s="6"/>
      <c r="G333" s="3"/>
      <c r="H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  <c r="AE333" s="3"/>
      <c r="AF333" s="3"/>
      <c r="AG333" s="3"/>
      <c r="AH333" s="3"/>
      <c r="AI333" s="3"/>
      <c r="AJ333" s="3"/>
      <c r="AK333" s="3"/>
      <c r="AL333" s="3"/>
      <c r="AM333" s="3"/>
      <c r="AN333" s="3"/>
    </row>
    <row r="334" spans="1:40" ht="18.75">
      <c r="A334" s="3"/>
      <c r="B334" s="3"/>
      <c r="C334" s="3"/>
      <c r="D334" s="3"/>
      <c r="E334" s="6"/>
      <c r="F334" s="6"/>
      <c r="G334" s="3"/>
      <c r="H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3"/>
      <c r="AF334" s="3"/>
      <c r="AG334" s="3"/>
      <c r="AH334" s="3"/>
      <c r="AI334" s="3"/>
      <c r="AJ334" s="3"/>
      <c r="AK334" s="3"/>
      <c r="AL334" s="3"/>
      <c r="AM334" s="3"/>
      <c r="AN334" s="3"/>
    </row>
    <row r="335" spans="1:40" ht="18.75">
      <c r="A335" s="3"/>
      <c r="B335" s="3"/>
      <c r="C335" s="3"/>
      <c r="D335" s="3"/>
      <c r="E335" s="6"/>
      <c r="F335" s="6"/>
      <c r="G335" s="3"/>
      <c r="H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  <c r="AE335" s="3"/>
      <c r="AF335" s="3"/>
      <c r="AG335" s="3"/>
      <c r="AH335" s="3"/>
      <c r="AI335" s="3"/>
      <c r="AJ335" s="3"/>
      <c r="AK335" s="3"/>
      <c r="AL335" s="3"/>
      <c r="AM335" s="3"/>
      <c r="AN335" s="3"/>
    </row>
    <row r="336" spans="1:40" ht="18.75">
      <c r="A336" s="3"/>
      <c r="B336" s="3"/>
      <c r="C336" s="3"/>
      <c r="D336" s="3"/>
      <c r="E336" s="6"/>
      <c r="F336" s="6"/>
      <c r="G336" s="3"/>
      <c r="H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  <c r="AE336" s="3"/>
      <c r="AF336" s="3"/>
      <c r="AG336" s="3"/>
      <c r="AH336" s="3"/>
      <c r="AI336" s="3"/>
      <c r="AJ336" s="3"/>
      <c r="AK336" s="3"/>
      <c r="AL336" s="3"/>
      <c r="AM336" s="3"/>
      <c r="AN336" s="3"/>
    </row>
    <row r="337" spans="1:40" ht="18.75">
      <c r="A337" s="3"/>
      <c r="B337" s="3"/>
      <c r="C337" s="3"/>
      <c r="D337" s="3"/>
      <c r="E337" s="6"/>
      <c r="F337" s="6"/>
      <c r="G337" s="3"/>
      <c r="H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  <c r="AE337" s="3"/>
      <c r="AF337" s="3"/>
      <c r="AG337" s="3"/>
      <c r="AH337" s="3"/>
      <c r="AI337" s="3"/>
      <c r="AJ337" s="3"/>
      <c r="AK337" s="3"/>
      <c r="AL337" s="3"/>
      <c r="AM337" s="3"/>
      <c r="AN337" s="3"/>
    </row>
    <row r="338" spans="1:40" ht="18.75">
      <c r="A338" s="3"/>
      <c r="B338" s="3"/>
      <c r="C338" s="3"/>
      <c r="D338" s="3"/>
      <c r="E338" s="6"/>
      <c r="F338" s="6"/>
      <c r="G338" s="3"/>
      <c r="H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  <c r="AE338" s="3"/>
      <c r="AF338" s="3"/>
      <c r="AG338" s="3"/>
      <c r="AH338" s="3"/>
      <c r="AI338" s="3"/>
      <c r="AJ338" s="3"/>
      <c r="AK338" s="3"/>
      <c r="AL338" s="3"/>
      <c r="AM338" s="3"/>
      <c r="AN338" s="3"/>
    </row>
    <row r="339" spans="1:40" ht="18.75">
      <c r="A339" s="3"/>
      <c r="B339" s="3"/>
      <c r="C339" s="3"/>
      <c r="D339" s="3"/>
      <c r="E339" s="6"/>
      <c r="F339" s="6"/>
      <c r="G339" s="3"/>
      <c r="H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3"/>
      <c r="AF339" s="3"/>
      <c r="AG339" s="3"/>
      <c r="AH339" s="3"/>
      <c r="AI339" s="3"/>
      <c r="AJ339" s="3"/>
      <c r="AK339" s="3"/>
      <c r="AL339" s="3"/>
      <c r="AM339" s="3"/>
      <c r="AN339" s="3"/>
    </row>
    <row r="340" spans="1:40" ht="18.75">
      <c r="A340" s="3"/>
      <c r="B340" s="3"/>
      <c r="C340" s="3"/>
      <c r="D340" s="3"/>
      <c r="E340" s="6"/>
      <c r="F340" s="6"/>
      <c r="G340" s="3"/>
      <c r="H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3"/>
      <c r="AF340" s="3"/>
      <c r="AG340" s="3"/>
      <c r="AH340" s="3"/>
      <c r="AI340" s="3"/>
      <c r="AJ340" s="3"/>
      <c r="AK340" s="3"/>
      <c r="AL340" s="3"/>
      <c r="AM340" s="3"/>
      <c r="AN340" s="3"/>
    </row>
    <row r="341" spans="1:40" ht="18.75">
      <c r="A341" s="3"/>
      <c r="B341" s="3"/>
      <c r="C341" s="3"/>
      <c r="D341" s="3"/>
      <c r="E341" s="6"/>
      <c r="F341" s="6"/>
      <c r="G341" s="3"/>
      <c r="H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3"/>
      <c r="AF341" s="3"/>
      <c r="AG341" s="3"/>
      <c r="AH341" s="3"/>
      <c r="AI341" s="3"/>
      <c r="AJ341" s="3"/>
      <c r="AK341" s="3"/>
      <c r="AL341" s="3"/>
      <c r="AM341" s="3"/>
      <c r="AN341" s="3"/>
    </row>
    <row r="342" spans="1:40" ht="18.75">
      <c r="A342" s="3"/>
      <c r="B342" s="3"/>
      <c r="C342" s="3"/>
      <c r="D342" s="3"/>
      <c r="E342" s="6"/>
      <c r="F342" s="6"/>
      <c r="G342" s="3"/>
      <c r="H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3"/>
      <c r="AE342" s="3"/>
      <c r="AF342" s="3"/>
      <c r="AG342" s="3"/>
      <c r="AH342" s="3"/>
      <c r="AI342" s="3"/>
      <c r="AJ342" s="3"/>
      <c r="AK342" s="3"/>
      <c r="AL342" s="3"/>
      <c r="AM342" s="3"/>
      <c r="AN342" s="3"/>
    </row>
    <row r="343" spans="1:40" ht="18.75">
      <c r="A343" s="3"/>
      <c r="B343" s="3"/>
      <c r="C343" s="3"/>
      <c r="D343" s="3"/>
      <c r="E343" s="6"/>
      <c r="F343" s="6"/>
      <c r="G343" s="3"/>
      <c r="H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3"/>
      <c r="AE343" s="3"/>
      <c r="AF343" s="3"/>
      <c r="AG343" s="3"/>
      <c r="AH343" s="3"/>
      <c r="AI343" s="3"/>
      <c r="AJ343" s="3"/>
      <c r="AK343" s="3"/>
      <c r="AL343" s="3"/>
      <c r="AM343" s="3"/>
      <c r="AN343" s="3"/>
    </row>
    <row r="344" spans="1:40" ht="18.75">
      <c r="A344" s="3"/>
      <c r="B344" s="3"/>
      <c r="C344" s="3"/>
      <c r="D344" s="3"/>
      <c r="E344" s="6"/>
      <c r="F344" s="6"/>
      <c r="G344" s="3"/>
      <c r="H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  <c r="AE344" s="3"/>
      <c r="AF344" s="3"/>
      <c r="AG344" s="3"/>
      <c r="AH344" s="3"/>
      <c r="AI344" s="3"/>
      <c r="AJ344" s="3"/>
      <c r="AK344" s="3"/>
      <c r="AL344" s="3"/>
      <c r="AM344" s="3"/>
      <c r="AN344" s="3"/>
    </row>
    <row r="345" spans="1:40" ht="18.75">
      <c r="A345" s="3"/>
      <c r="B345" s="3"/>
      <c r="C345" s="3"/>
      <c r="D345" s="3"/>
      <c r="E345" s="6"/>
      <c r="F345" s="6"/>
      <c r="G345" s="3"/>
      <c r="H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  <c r="AE345" s="3"/>
      <c r="AF345" s="3"/>
      <c r="AG345" s="3"/>
      <c r="AH345" s="3"/>
      <c r="AI345" s="3"/>
      <c r="AJ345" s="3"/>
      <c r="AK345" s="3"/>
      <c r="AL345" s="3"/>
      <c r="AM345" s="3"/>
      <c r="AN345" s="3"/>
    </row>
    <row r="346" spans="1:40" ht="18.75">
      <c r="A346" s="3"/>
      <c r="B346" s="3"/>
      <c r="C346" s="3"/>
      <c r="D346" s="3"/>
      <c r="E346" s="6"/>
      <c r="F346" s="6"/>
      <c r="G346" s="3"/>
      <c r="H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  <c r="AE346" s="3"/>
      <c r="AF346" s="3"/>
      <c r="AG346" s="3"/>
      <c r="AH346" s="3"/>
      <c r="AI346" s="3"/>
      <c r="AJ346" s="3"/>
      <c r="AK346" s="3"/>
      <c r="AL346" s="3"/>
      <c r="AM346" s="3"/>
      <c r="AN346" s="3"/>
    </row>
    <row r="347" spans="1:40" ht="18.75">
      <c r="A347" s="3"/>
      <c r="B347" s="3"/>
      <c r="C347" s="3"/>
      <c r="D347" s="3"/>
      <c r="E347" s="6"/>
      <c r="F347" s="6"/>
      <c r="G347" s="3"/>
      <c r="H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  <c r="AE347" s="3"/>
      <c r="AF347" s="3"/>
      <c r="AG347" s="3"/>
      <c r="AH347" s="3"/>
      <c r="AI347" s="3"/>
      <c r="AJ347" s="3"/>
      <c r="AK347" s="3"/>
      <c r="AL347" s="3"/>
      <c r="AM347" s="3"/>
      <c r="AN347" s="3"/>
    </row>
    <row r="348" spans="1:40" ht="18.75">
      <c r="A348" s="3"/>
      <c r="B348" s="3"/>
      <c r="C348" s="3"/>
      <c r="D348" s="3"/>
      <c r="E348" s="6"/>
      <c r="F348" s="6"/>
      <c r="G348" s="3"/>
      <c r="H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  <c r="AE348" s="3"/>
      <c r="AF348" s="3"/>
      <c r="AG348" s="3"/>
      <c r="AH348" s="3"/>
      <c r="AI348" s="3"/>
      <c r="AJ348" s="3"/>
      <c r="AK348" s="3"/>
      <c r="AL348" s="3"/>
      <c r="AM348" s="3"/>
      <c r="AN348" s="3"/>
    </row>
    <row r="349" spans="1:40" ht="18.75">
      <c r="A349" s="3"/>
      <c r="B349" s="3"/>
      <c r="C349" s="3"/>
      <c r="D349" s="3"/>
      <c r="E349" s="6"/>
      <c r="F349" s="6"/>
      <c r="G349" s="3"/>
      <c r="H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3"/>
      <c r="AE349" s="3"/>
      <c r="AF349" s="3"/>
      <c r="AG349" s="3"/>
      <c r="AH349" s="3"/>
      <c r="AI349" s="3"/>
      <c r="AJ349" s="3"/>
      <c r="AK349" s="3"/>
      <c r="AL349" s="3"/>
      <c r="AM349" s="3"/>
      <c r="AN349" s="3"/>
    </row>
    <row r="350" spans="1:40" ht="18.75">
      <c r="A350" s="3"/>
      <c r="B350" s="3"/>
      <c r="C350" s="3"/>
      <c r="D350" s="3"/>
      <c r="E350" s="6"/>
      <c r="F350" s="6"/>
      <c r="G350" s="3"/>
      <c r="H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  <c r="AD350" s="3"/>
      <c r="AE350" s="3"/>
      <c r="AF350" s="3"/>
      <c r="AG350" s="3"/>
      <c r="AH350" s="3"/>
      <c r="AI350" s="3"/>
      <c r="AJ350" s="3"/>
      <c r="AK350" s="3"/>
      <c r="AL350" s="3"/>
      <c r="AM350" s="3"/>
      <c r="AN350" s="3"/>
    </row>
    <row r="351" spans="1:40" ht="18.75">
      <c r="A351" s="3"/>
      <c r="B351" s="3"/>
      <c r="C351" s="3"/>
      <c r="D351" s="3"/>
      <c r="E351" s="6"/>
      <c r="F351" s="6"/>
      <c r="G351" s="3"/>
      <c r="H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3"/>
      <c r="AE351" s="3"/>
      <c r="AF351" s="3"/>
      <c r="AG351" s="3"/>
      <c r="AH351" s="3"/>
      <c r="AI351" s="3"/>
      <c r="AJ351" s="3"/>
      <c r="AK351" s="3"/>
      <c r="AL351" s="3"/>
      <c r="AM351" s="3"/>
      <c r="AN351" s="3"/>
    </row>
    <row r="352" spans="1:40" ht="18.75">
      <c r="A352" s="3"/>
      <c r="B352" s="3"/>
      <c r="C352" s="3"/>
      <c r="D352" s="3"/>
      <c r="E352" s="6"/>
      <c r="F352" s="6"/>
      <c r="G352" s="3"/>
      <c r="H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  <c r="AE352" s="3"/>
      <c r="AF352" s="3"/>
      <c r="AG352" s="3"/>
      <c r="AH352" s="3"/>
      <c r="AI352" s="3"/>
      <c r="AJ352" s="3"/>
      <c r="AK352" s="3"/>
      <c r="AL352" s="3"/>
      <c r="AM352" s="3"/>
      <c r="AN352" s="3"/>
    </row>
    <row r="353" spans="1:40" ht="18.75">
      <c r="A353" s="3"/>
      <c r="B353" s="3"/>
      <c r="C353" s="3"/>
      <c r="D353" s="3"/>
      <c r="E353" s="6"/>
      <c r="F353" s="6"/>
      <c r="G353" s="3"/>
      <c r="H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3"/>
      <c r="AE353" s="3"/>
      <c r="AF353" s="3"/>
      <c r="AG353" s="3"/>
      <c r="AH353" s="3"/>
      <c r="AI353" s="3"/>
      <c r="AJ353" s="3"/>
      <c r="AK353" s="3"/>
      <c r="AL353" s="3"/>
      <c r="AM353" s="3"/>
      <c r="AN353" s="3"/>
    </row>
    <row r="354" spans="1:40" ht="18.75">
      <c r="A354" s="3"/>
      <c r="B354" s="3"/>
      <c r="C354" s="3"/>
      <c r="D354" s="3"/>
      <c r="E354" s="6"/>
      <c r="F354" s="6"/>
      <c r="G354" s="3"/>
      <c r="H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3"/>
      <c r="AE354" s="3"/>
      <c r="AF354" s="3"/>
      <c r="AG354" s="3"/>
      <c r="AH354" s="3"/>
      <c r="AI354" s="3"/>
      <c r="AJ354" s="3"/>
      <c r="AK354" s="3"/>
      <c r="AL354" s="3"/>
      <c r="AM354" s="3"/>
      <c r="AN354" s="3"/>
    </row>
    <row r="355" spans="1:40" ht="18.75">
      <c r="A355" s="3"/>
      <c r="B355" s="3"/>
      <c r="C355" s="3"/>
      <c r="D355" s="3"/>
      <c r="E355" s="6"/>
      <c r="F355" s="6"/>
      <c r="G355" s="3"/>
      <c r="H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3"/>
      <c r="AE355" s="3"/>
      <c r="AF355" s="3"/>
      <c r="AG355" s="3"/>
      <c r="AH355" s="3"/>
      <c r="AI355" s="3"/>
      <c r="AJ355" s="3"/>
      <c r="AK355" s="3"/>
      <c r="AL355" s="3"/>
      <c r="AM355" s="3"/>
      <c r="AN355" s="3"/>
    </row>
    <row r="356" spans="1:40" ht="18.75">
      <c r="A356" s="3"/>
      <c r="B356" s="3"/>
      <c r="C356" s="3"/>
      <c r="D356" s="3"/>
      <c r="E356" s="6"/>
      <c r="F356" s="6"/>
      <c r="G356" s="3"/>
      <c r="H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3"/>
      <c r="AE356" s="3"/>
      <c r="AF356" s="3"/>
      <c r="AG356" s="3"/>
      <c r="AH356" s="3"/>
      <c r="AI356" s="3"/>
      <c r="AJ356" s="3"/>
      <c r="AK356" s="3"/>
      <c r="AL356" s="3"/>
      <c r="AM356" s="3"/>
      <c r="AN356" s="3"/>
    </row>
    <row r="357" spans="1:40" ht="18.75">
      <c r="A357" s="3"/>
      <c r="B357" s="3"/>
      <c r="C357" s="3"/>
      <c r="D357" s="3"/>
      <c r="E357" s="6"/>
      <c r="F357" s="6"/>
      <c r="G357" s="3"/>
      <c r="H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3"/>
      <c r="AE357" s="3"/>
      <c r="AF357" s="3"/>
      <c r="AG357" s="3"/>
      <c r="AH357" s="3"/>
      <c r="AI357" s="3"/>
      <c r="AJ357" s="3"/>
      <c r="AK357" s="3"/>
      <c r="AL357" s="3"/>
      <c r="AM357" s="3"/>
      <c r="AN357" s="3"/>
    </row>
    <row r="358" spans="1:40" ht="18.75">
      <c r="A358" s="3"/>
      <c r="B358" s="3"/>
      <c r="C358" s="3"/>
      <c r="D358" s="3"/>
      <c r="E358" s="6"/>
      <c r="F358" s="6"/>
      <c r="G358" s="3"/>
      <c r="H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3"/>
      <c r="AE358" s="3"/>
      <c r="AF358" s="3"/>
      <c r="AG358" s="3"/>
      <c r="AH358" s="3"/>
      <c r="AI358" s="3"/>
      <c r="AJ358" s="3"/>
      <c r="AK358" s="3"/>
      <c r="AL358" s="3"/>
      <c r="AM358" s="3"/>
      <c r="AN358" s="3"/>
    </row>
    <row r="359" spans="1:40" ht="18.75">
      <c r="A359" s="3"/>
      <c r="B359" s="3"/>
      <c r="C359" s="3"/>
      <c r="D359" s="3"/>
      <c r="E359" s="6"/>
      <c r="F359" s="6"/>
      <c r="G359" s="3"/>
      <c r="H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  <c r="AE359" s="3"/>
      <c r="AF359" s="3"/>
      <c r="AG359" s="3"/>
      <c r="AH359" s="3"/>
      <c r="AI359" s="3"/>
      <c r="AJ359" s="3"/>
      <c r="AK359" s="3"/>
      <c r="AL359" s="3"/>
      <c r="AM359" s="3"/>
      <c r="AN359" s="3"/>
    </row>
    <row r="360" spans="1:40" ht="18.75">
      <c r="A360" s="3"/>
      <c r="B360" s="3"/>
      <c r="C360" s="3"/>
      <c r="D360" s="3"/>
      <c r="E360" s="6"/>
      <c r="F360" s="6"/>
      <c r="G360" s="3"/>
      <c r="H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3"/>
      <c r="AE360" s="3"/>
      <c r="AF360" s="3"/>
      <c r="AG360" s="3"/>
      <c r="AH360" s="3"/>
      <c r="AI360" s="3"/>
      <c r="AJ360" s="3"/>
      <c r="AK360" s="3"/>
      <c r="AL360" s="3"/>
      <c r="AM360" s="3"/>
      <c r="AN360" s="3"/>
    </row>
    <row r="361" spans="1:40" ht="18.75">
      <c r="A361" s="3"/>
      <c r="B361" s="3"/>
      <c r="C361" s="3"/>
      <c r="D361" s="3"/>
      <c r="E361" s="6"/>
      <c r="F361" s="6"/>
      <c r="G361" s="3"/>
      <c r="H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3"/>
      <c r="AE361" s="3"/>
      <c r="AF361" s="3"/>
      <c r="AG361" s="3"/>
      <c r="AH361" s="3"/>
      <c r="AI361" s="3"/>
      <c r="AJ361" s="3"/>
      <c r="AK361" s="3"/>
      <c r="AL361" s="3"/>
      <c r="AM361" s="3"/>
      <c r="AN361" s="3"/>
    </row>
    <row r="362" spans="1:40" ht="18.75">
      <c r="A362" s="3"/>
      <c r="B362" s="3"/>
      <c r="C362" s="3"/>
      <c r="D362" s="3"/>
      <c r="E362" s="6"/>
      <c r="F362" s="6"/>
      <c r="G362" s="3"/>
      <c r="H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  <c r="AE362" s="3"/>
      <c r="AF362" s="3"/>
      <c r="AG362" s="3"/>
      <c r="AH362" s="3"/>
      <c r="AI362" s="3"/>
      <c r="AJ362" s="3"/>
      <c r="AK362" s="3"/>
      <c r="AL362" s="3"/>
      <c r="AM362" s="3"/>
      <c r="AN362" s="3"/>
    </row>
    <row r="363" spans="1:40" ht="18.75">
      <c r="A363" s="3"/>
      <c r="B363" s="3"/>
      <c r="C363" s="3"/>
      <c r="D363" s="3"/>
      <c r="E363" s="6"/>
      <c r="F363" s="6"/>
      <c r="G363" s="3"/>
      <c r="H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  <c r="AE363" s="3"/>
      <c r="AF363" s="3"/>
      <c r="AG363" s="3"/>
      <c r="AH363" s="3"/>
      <c r="AI363" s="3"/>
      <c r="AJ363" s="3"/>
      <c r="AK363" s="3"/>
      <c r="AL363" s="3"/>
      <c r="AM363" s="3"/>
      <c r="AN363" s="3"/>
    </row>
    <row r="364" spans="1:40" ht="18.75">
      <c r="A364" s="3"/>
      <c r="B364" s="3"/>
      <c r="C364" s="3"/>
      <c r="D364" s="3"/>
      <c r="E364" s="6"/>
      <c r="F364" s="6"/>
      <c r="G364" s="3"/>
      <c r="H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/>
      <c r="AE364" s="3"/>
      <c r="AF364" s="3"/>
      <c r="AG364" s="3"/>
      <c r="AH364" s="3"/>
      <c r="AI364" s="3"/>
      <c r="AJ364" s="3"/>
      <c r="AK364" s="3"/>
      <c r="AL364" s="3"/>
      <c r="AM364" s="3"/>
      <c r="AN364" s="3"/>
    </row>
    <row r="365" spans="1:40" ht="18.75">
      <c r="A365" s="3"/>
      <c r="B365" s="3"/>
      <c r="C365" s="3"/>
      <c r="D365" s="3"/>
      <c r="E365" s="6"/>
      <c r="F365" s="6"/>
      <c r="G365" s="3"/>
      <c r="H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3"/>
      <c r="AE365" s="3"/>
      <c r="AF365" s="3"/>
      <c r="AG365" s="3"/>
      <c r="AH365" s="3"/>
      <c r="AI365" s="3"/>
      <c r="AJ365" s="3"/>
      <c r="AK365" s="3"/>
      <c r="AL365" s="3"/>
      <c r="AM365" s="3"/>
      <c r="AN365" s="3"/>
    </row>
    <row r="366" spans="1:40" ht="18.75">
      <c r="A366" s="3"/>
      <c r="B366" s="3"/>
      <c r="C366" s="3"/>
      <c r="D366" s="3"/>
      <c r="E366" s="6"/>
      <c r="F366" s="6"/>
      <c r="G366" s="3"/>
      <c r="H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  <c r="AE366" s="3"/>
      <c r="AF366" s="3"/>
      <c r="AG366" s="3"/>
      <c r="AH366" s="3"/>
      <c r="AI366" s="3"/>
      <c r="AJ366" s="3"/>
      <c r="AK366" s="3"/>
      <c r="AL366" s="3"/>
      <c r="AM366" s="3"/>
      <c r="AN366" s="3"/>
    </row>
    <row r="367" spans="1:40" ht="18.75">
      <c r="A367" s="3"/>
      <c r="B367" s="3"/>
      <c r="C367" s="3"/>
      <c r="D367" s="3"/>
      <c r="E367" s="6"/>
      <c r="F367" s="6"/>
      <c r="G367" s="3"/>
      <c r="H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3"/>
      <c r="AE367" s="3"/>
      <c r="AF367" s="3"/>
      <c r="AG367" s="3"/>
      <c r="AH367" s="3"/>
      <c r="AI367" s="3"/>
      <c r="AJ367" s="3"/>
      <c r="AK367" s="3"/>
      <c r="AL367" s="3"/>
      <c r="AM367" s="3"/>
      <c r="AN367" s="3"/>
    </row>
    <row r="368" spans="1:40" ht="18.75">
      <c r="A368" s="3"/>
      <c r="B368" s="3"/>
      <c r="C368" s="3"/>
      <c r="D368" s="3"/>
      <c r="E368" s="6"/>
      <c r="F368" s="6"/>
      <c r="G368" s="3"/>
      <c r="H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  <c r="AD368" s="3"/>
      <c r="AE368" s="3"/>
      <c r="AF368" s="3"/>
      <c r="AG368" s="3"/>
      <c r="AH368" s="3"/>
      <c r="AI368" s="3"/>
      <c r="AJ368" s="3"/>
      <c r="AK368" s="3"/>
      <c r="AL368" s="3"/>
      <c r="AM368" s="3"/>
      <c r="AN368" s="3"/>
    </row>
    <row r="369" spans="1:40" ht="18.75">
      <c r="A369" s="3"/>
      <c r="B369" s="3"/>
      <c r="C369" s="3"/>
      <c r="D369" s="3"/>
      <c r="E369" s="6"/>
      <c r="F369" s="6"/>
      <c r="G369" s="3"/>
      <c r="H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  <c r="AD369" s="3"/>
      <c r="AE369" s="3"/>
      <c r="AF369" s="3"/>
      <c r="AG369" s="3"/>
      <c r="AH369" s="3"/>
      <c r="AI369" s="3"/>
      <c r="AJ369" s="3"/>
      <c r="AK369" s="3"/>
      <c r="AL369" s="3"/>
      <c r="AM369" s="3"/>
      <c r="AN369" s="3"/>
    </row>
    <row r="370" spans="1:40" ht="18.75">
      <c r="A370" s="3"/>
      <c r="B370" s="3"/>
      <c r="C370" s="3"/>
      <c r="D370" s="3"/>
      <c r="E370" s="6"/>
      <c r="F370" s="6"/>
      <c r="G370" s="3"/>
      <c r="H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  <c r="AD370" s="3"/>
      <c r="AE370" s="3"/>
      <c r="AF370" s="3"/>
      <c r="AG370" s="3"/>
      <c r="AH370" s="3"/>
      <c r="AI370" s="3"/>
      <c r="AJ370" s="3"/>
      <c r="AK370" s="3"/>
      <c r="AL370" s="3"/>
      <c r="AM370" s="3"/>
      <c r="AN370" s="3"/>
    </row>
    <row r="371" spans="1:40" ht="18.75">
      <c r="A371" s="3"/>
      <c r="B371" s="3"/>
      <c r="C371" s="3"/>
      <c r="D371" s="3"/>
      <c r="E371" s="6"/>
      <c r="F371" s="6"/>
      <c r="G371" s="3"/>
      <c r="H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  <c r="AD371" s="3"/>
      <c r="AE371" s="3"/>
      <c r="AF371" s="3"/>
      <c r="AG371" s="3"/>
      <c r="AH371" s="3"/>
      <c r="AI371" s="3"/>
      <c r="AJ371" s="3"/>
      <c r="AK371" s="3"/>
      <c r="AL371" s="3"/>
      <c r="AM371" s="3"/>
      <c r="AN371" s="3"/>
    </row>
    <row r="372" spans="1:40" ht="18.75">
      <c r="A372" s="3"/>
      <c r="B372" s="3"/>
      <c r="C372" s="3"/>
      <c r="D372" s="3"/>
      <c r="E372" s="6"/>
      <c r="F372" s="6"/>
      <c r="G372" s="3"/>
      <c r="H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  <c r="AD372" s="3"/>
      <c r="AE372" s="3"/>
      <c r="AF372" s="3"/>
      <c r="AG372" s="3"/>
      <c r="AH372" s="3"/>
      <c r="AI372" s="3"/>
      <c r="AJ372" s="3"/>
      <c r="AK372" s="3"/>
      <c r="AL372" s="3"/>
      <c r="AM372" s="3"/>
      <c r="AN372" s="3"/>
    </row>
    <row r="373" spans="1:40" ht="18.75">
      <c r="A373" s="3"/>
      <c r="B373" s="3"/>
      <c r="C373" s="3"/>
      <c r="D373" s="3"/>
      <c r="E373" s="6"/>
      <c r="F373" s="6"/>
      <c r="G373" s="3"/>
      <c r="H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  <c r="AD373" s="3"/>
      <c r="AE373" s="3"/>
      <c r="AF373" s="3"/>
      <c r="AG373" s="3"/>
      <c r="AH373" s="3"/>
      <c r="AI373" s="3"/>
      <c r="AJ373" s="3"/>
      <c r="AK373" s="3"/>
      <c r="AL373" s="3"/>
      <c r="AM373" s="3"/>
      <c r="AN373" s="3"/>
    </row>
    <row r="374" spans="1:40" ht="18.75">
      <c r="A374" s="3"/>
      <c r="B374" s="3"/>
      <c r="C374" s="3"/>
      <c r="D374" s="3"/>
      <c r="E374" s="6"/>
      <c r="F374" s="6"/>
      <c r="G374" s="3"/>
      <c r="H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  <c r="AD374" s="3"/>
      <c r="AE374" s="3"/>
      <c r="AF374" s="3"/>
      <c r="AG374" s="3"/>
      <c r="AH374" s="3"/>
      <c r="AI374" s="3"/>
      <c r="AJ374" s="3"/>
      <c r="AK374" s="3"/>
      <c r="AL374" s="3"/>
      <c r="AM374" s="3"/>
      <c r="AN374" s="3"/>
    </row>
    <row r="375" spans="1:40" ht="18.75">
      <c r="A375" s="3"/>
      <c r="B375" s="3"/>
      <c r="C375" s="3"/>
      <c r="D375" s="3"/>
      <c r="E375" s="6"/>
      <c r="F375" s="6"/>
      <c r="G375" s="3"/>
      <c r="H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3"/>
      <c r="AE375" s="3"/>
      <c r="AF375" s="3"/>
      <c r="AG375" s="3"/>
      <c r="AH375" s="3"/>
      <c r="AI375" s="3"/>
      <c r="AJ375" s="3"/>
      <c r="AK375" s="3"/>
      <c r="AL375" s="3"/>
      <c r="AM375" s="3"/>
      <c r="AN375" s="3"/>
    </row>
    <row r="376" spans="1:40" ht="18.75">
      <c r="A376" s="3"/>
      <c r="B376" s="3"/>
      <c r="C376" s="3"/>
      <c r="D376" s="3"/>
      <c r="E376" s="6"/>
      <c r="F376" s="6"/>
      <c r="G376" s="3"/>
      <c r="H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  <c r="AD376" s="3"/>
      <c r="AE376" s="3"/>
      <c r="AF376" s="3"/>
      <c r="AG376" s="3"/>
      <c r="AH376" s="3"/>
      <c r="AI376" s="3"/>
      <c r="AJ376" s="3"/>
      <c r="AK376" s="3"/>
      <c r="AL376" s="3"/>
      <c r="AM376" s="3"/>
      <c r="AN376" s="3"/>
    </row>
    <row r="377" spans="1:40" ht="18.75">
      <c r="A377" s="3"/>
      <c r="B377" s="3"/>
      <c r="C377" s="3"/>
      <c r="D377" s="3"/>
      <c r="E377" s="6"/>
      <c r="F377" s="6"/>
      <c r="G377" s="3"/>
      <c r="H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  <c r="AD377" s="3"/>
      <c r="AE377" s="3"/>
      <c r="AF377" s="3"/>
      <c r="AG377" s="3"/>
      <c r="AH377" s="3"/>
      <c r="AI377" s="3"/>
      <c r="AJ377" s="3"/>
      <c r="AK377" s="3"/>
      <c r="AL377" s="3"/>
      <c r="AM377" s="3"/>
      <c r="AN377" s="3"/>
    </row>
    <row r="378" spans="1:40" ht="18.75">
      <c r="A378" s="3"/>
      <c r="B378" s="3"/>
      <c r="C378" s="3"/>
      <c r="D378" s="3"/>
      <c r="E378" s="6"/>
      <c r="F378" s="6"/>
      <c r="G378" s="3"/>
      <c r="H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  <c r="AC378" s="3"/>
      <c r="AD378" s="3"/>
      <c r="AE378" s="3"/>
      <c r="AF378" s="3"/>
      <c r="AG378" s="3"/>
      <c r="AH378" s="3"/>
      <c r="AI378" s="3"/>
      <c r="AJ378" s="3"/>
      <c r="AK378" s="3"/>
      <c r="AL378" s="3"/>
      <c r="AM378" s="3"/>
      <c r="AN378" s="3"/>
    </row>
    <row r="379" spans="1:40" ht="18.75">
      <c r="A379" s="3"/>
      <c r="B379" s="3"/>
      <c r="C379" s="3"/>
      <c r="D379" s="3"/>
      <c r="E379" s="6"/>
      <c r="F379" s="6"/>
      <c r="G379" s="3"/>
      <c r="H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  <c r="AC379" s="3"/>
      <c r="AD379" s="3"/>
      <c r="AE379" s="3"/>
      <c r="AF379" s="3"/>
      <c r="AG379" s="3"/>
      <c r="AH379" s="3"/>
      <c r="AI379" s="3"/>
      <c r="AJ379" s="3"/>
      <c r="AK379" s="3"/>
      <c r="AL379" s="3"/>
      <c r="AM379" s="3"/>
      <c r="AN379" s="3"/>
    </row>
    <row r="380" spans="1:40" ht="18.75">
      <c r="A380" s="3"/>
      <c r="B380" s="3"/>
      <c r="C380" s="3"/>
      <c r="D380" s="3"/>
      <c r="E380" s="6"/>
      <c r="F380" s="6"/>
      <c r="G380" s="3"/>
      <c r="H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  <c r="AD380" s="3"/>
      <c r="AE380" s="3"/>
      <c r="AF380" s="3"/>
      <c r="AG380" s="3"/>
      <c r="AH380" s="3"/>
      <c r="AI380" s="3"/>
      <c r="AJ380" s="3"/>
      <c r="AK380" s="3"/>
      <c r="AL380" s="3"/>
      <c r="AM380" s="3"/>
      <c r="AN380" s="3"/>
    </row>
    <row r="381" spans="1:40" ht="18.75">
      <c r="A381" s="3"/>
      <c r="B381" s="3"/>
      <c r="C381" s="3"/>
      <c r="D381" s="3"/>
      <c r="E381" s="6"/>
      <c r="F381" s="6"/>
      <c r="G381" s="3"/>
      <c r="H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  <c r="AD381" s="3"/>
      <c r="AE381" s="3"/>
      <c r="AF381" s="3"/>
      <c r="AG381" s="3"/>
      <c r="AH381" s="3"/>
      <c r="AI381" s="3"/>
      <c r="AJ381" s="3"/>
      <c r="AK381" s="3"/>
      <c r="AL381" s="3"/>
      <c r="AM381" s="3"/>
      <c r="AN381" s="3"/>
    </row>
    <row r="382" spans="1:40" ht="18.75">
      <c r="A382" s="3"/>
      <c r="B382" s="3"/>
      <c r="C382" s="3"/>
      <c r="D382" s="3"/>
      <c r="E382" s="6"/>
      <c r="F382" s="6"/>
      <c r="G382" s="3"/>
      <c r="H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  <c r="AD382" s="3"/>
      <c r="AE382" s="3"/>
      <c r="AF382" s="3"/>
      <c r="AG382" s="3"/>
      <c r="AH382" s="3"/>
      <c r="AI382" s="3"/>
      <c r="AJ382" s="3"/>
      <c r="AK382" s="3"/>
      <c r="AL382" s="3"/>
      <c r="AM382" s="3"/>
      <c r="AN382" s="3"/>
    </row>
    <row r="383" spans="1:40" ht="18.75">
      <c r="A383" s="3"/>
      <c r="B383" s="3"/>
      <c r="C383" s="3"/>
      <c r="D383" s="3"/>
      <c r="E383" s="6"/>
      <c r="F383" s="6"/>
      <c r="G383" s="3"/>
      <c r="H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  <c r="AD383" s="3"/>
      <c r="AE383" s="3"/>
      <c r="AF383" s="3"/>
      <c r="AG383" s="3"/>
      <c r="AH383" s="3"/>
      <c r="AI383" s="3"/>
      <c r="AJ383" s="3"/>
      <c r="AK383" s="3"/>
      <c r="AL383" s="3"/>
      <c r="AM383" s="3"/>
      <c r="AN383" s="3"/>
    </row>
    <row r="384" spans="1:40" ht="18.75">
      <c r="A384" s="3"/>
      <c r="B384" s="3"/>
      <c r="C384" s="3"/>
      <c r="D384" s="3"/>
      <c r="E384" s="6"/>
      <c r="F384" s="6"/>
      <c r="G384" s="3"/>
      <c r="H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  <c r="AD384" s="3"/>
      <c r="AE384" s="3"/>
      <c r="AF384" s="3"/>
      <c r="AG384" s="3"/>
      <c r="AH384" s="3"/>
      <c r="AI384" s="3"/>
      <c r="AJ384" s="3"/>
      <c r="AK384" s="3"/>
      <c r="AL384" s="3"/>
      <c r="AM384" s="3"/>
      <c r="AN384" s="3"/>
    </row>
    <row r="385" spans="1:40" ht="18.75">
      <c r="A385" s="3"/>
      <c r="B385" s="3"/>
      <c r="C385" s="3"/>
      <c r="D385" s="3"/>
      <c r="E385" s="6"/>
      <c r="F385" s="6"/>
      <c r="G385" s="3"/>
      <c r="H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/>
      <c r="AD385" s="3"/>
      <c r="AE385" s="3"/>
      <c r="AF385" s="3"/>
      <c r="AG385" s="3"/>
      <c r="AH385" s="3"/>
      <c r="AI385" s="3"/>
      <c r="AJ385" s="3"/>
      <c r="AK385" s="3"/>
      <c r="AL385" s="3"/>
      <c r="AM385" s="3"/>
      <c r="AN385" s="3"/>
    </row>
    <row r="386" spans="1:40" ht="18.75">
      <c r="A386" s="3"/>
      <c r="B386" s="3"/>
      <c r="C386" s="3"/>
      <c r="D386" s="3"/>
      <c r="E386" s="6"/>
      <c r="F386" s="6"/>
      <c r="G386" s="3"/>
      <c r="H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/>
      <c r="AD386" s="3"/>
      <c r="AE386" s="3"/>
      <c r="AF386" s="3"/>
      <c r="AG386" s="3"/>
      <c r="AH386" s="3"/>
      <c r="AI386" s="3"/>
      <c r="AJ386" s="3"/>
      <c r="AK386" s="3"/>
      <c r="AL386" s="3"/>
      <c r="AM386" s="3"/>
      <c r="AN386" s="3"/>
    </row>
    <row r="387" spans="1:40" ht="18.75">
      <c r="A387" s="3"/>
      <c r="B387" s="3"/>
      <c r="C387" s="3"/>
      <c r="D387" s="3"/>
      <c r="E387" s="6"/>
      <c r="F387" s="6"/>
      <c r="G387" s="3"/>
      <c r="H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  <c r="AD387" s="3"/>
      <c r="AE387" s="3"/>
      <c r="AF387" s="3"/>
      <c r="AG387" s="3"/>
      <c r="AH387" s="3"/>
      <c r="AI387" s="3"/>
      <c r="AJ387" s="3"/>
      <c r="AK387" s="3"/>
      <c r="AL387" s="3"/>
      <c r="AM387" s="3"/>
      <c r="AN387" s="3"/>
    </row>
    <row r="388" spans="1:40" ht="18.75">
      <c r="A388" s="3"/>
      <c r="B388" s="3"/>
      <c r="C388" s="3"/>
      <c r="D388" s="3"/>
      <c r="E388" s="6"/>
      <c r="F388" s="6"/>
      <c r="G388" s="3"/>
      <c r="H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3"/>
      <c r="AD388" s="3"/>
      <c r="AE388" s="3"/>
      <c r="AF388" s="3"/>
      <c r="AG388" s="3"/>
      <c r="AH388" s="3"/>
      <c r="AI388" s="3"/>
      <c r="AJ388" s="3"/>
      <c r="AK388" s="3"/>
      <c r="AL388" s="3"/>
      <c r="AM388" s="3"/>
      <c r="AN388" s="3"/>
    </row>
    <row r="389" spans="1:40" ht="18.75">
      <c r="A389" s="3"/>
      <c r="B389" s="3"/>
      <c r="C389" s="3"/>
      <c r="D389" s="3"/>
      <c r="E389" s="6"/>
      <c r="F389" s="6"/>
      <c r="G389" s="3"/>
      <c r="H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3"/>
      <c r="AD389" s="3"/>
      <c r="AE389" s="3"/>
      <c r="AF389" s="3"/>
      <c r="AG389" s="3"/>
      <c r="AH389" s="3"/>
      <c r="AI389" s="3"/>
      <c r="AJ389" s="3"/>
      <c r="AK389" s="3"/>
      <c r="AL389" s="3"/>
      <c r="AM389" s="3"/>
      <c r="AN389" s="3"/>
    </row>
    <row r="390" spans="1:40" ht="18.75">
      <c r="A390" s="3"/>
      <c r="B390" s="3"/>
      <c r="C390" s="3"/>
      <c r="D390" s="3"/>
      <c r="E390" s="6"/>
      <c r="F390" s="6"/>
      <c r="G390" s="3"/>
      <c r="H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  <c r="AC390" s="3"/>
      <c r="AD390" s="3"/>
      <c r="AE390" s="3"/>
      <c r="AF390" s="3"/>
      <c r="AG390" s="3"/>
      <c r="AH390" s="3"/>
      <c r="AI390" s="3"/>
      <c r="AJ390" s="3"/>
      <c r="AK390" s="3"/>
      <c r="AL390" s="3"/>
      <c r="AM390" s="3"/>
      <c r="AN390" s="3"/>
    </row>
    <row r="391" spans="1:40" ht="18.75">
      <c r="A391" s="3"/>
      <c r="B391" s="3"/>
      <c r="C391" s="3"/>
      <c r="D391" s="3"/>
      <c r="E391" s="6"/>
      <c r="F391" s="6"/>
      <c r="G391" s="3"/>
      <c r="H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/>
      <c r="AD391" s="3"/>
      <c r="AE391" s="3"/>
      <c r="AF391" s="3"/>
      <c r="AG391" s="3"/>
      <c r="AH391" s="3"/>
      <c r="AI391" s="3"/>
      <c r="AJ391" s="3"/>
      <c r="AK391" s="3"/>
      <c r="AL391" s="3"/>
      <c r="AM391" s="3"/>
      <c r="AN391" s="3"/>
    </row>
    <row r="392" spans="1:40" ht="18.75">
      <c r="A392" s="3"/>
      <c r="B392" s="3"/>
      <c r="C392" s="3"/>
      <c r="D392" s="3"/>
      <c r="E392" s="6"/>
      <c r="F392" s="6"/>
      <c r="G392" s="3"/>
      <c r="H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  <c r="AC392" s="3"/>
      <c r="AD392" s="3"/>
      <c r="AE392" s="3"/>
      <c r="AF392" s="3"/>
      <c r="AG392" s="3"/>
      <c r="AH392" s="3"/>
      <c r="AI392" s="3"/>
      <c r="AJ392" s="3"/>
      <c r="AK392" s="3"/>
      <c r="AL392" s="3"/>
      <c r="AM392" s="3"/>
      <c r="AN392" s="3"/>
    </row>
    <row r="393" spans="1:40" ht="18.75">
      <c r="A393" s="3"/>
      <c r="B393" s="3"/>
      <c r="C393" s="3"/>
      <c r="D393" s="3"/>
      <c r="E393" s="6"/>
      <c r="F393" s="6"/>
      <c r="G393" s="3"/>
      <c r="H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"/>
      <c r="AD393" s="3"/>
      <c r="AE393" s="3"/>
      <c r="AF393" s="3"/>
      <c r="AG393" s="3"/>
      <c r="AH393" s="3"/>
      <c r="AI393" s="3"/>
      <c r="AJ393" s="3"/>
      <c r="AK393" s="3"/>
      <c r="AL393" s="3"/>
      <c r="AM393" s="3"/>
      <c r="AN393" s="3"/>
    </row>
    <row r="394" spans="1:40" ht="18.75">
      <c r="A394" s="3"/>
      <c r="B394" s="3"/>
      <c r="C394" s="3"/>
      <c r="D394" s="3"/>
      <c r="E394" s="6"/>
      <c r="F394" s="6"/>
      <c r="G394" s="3"/>
      <c r="H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/>
      <c r="AD394" s="3"/>
      <c r="AE394" s="3"/>
      <c r="AF394" s="3"/>
      <c r="AG394" s="3"/>
      <c r="AH394" s="3"/>
      <c r="AI394" s="3"/>
      <c r="AJ394" s="3"/>
      <c r="AK394" s="3"/>
      <c r="AL394" s="3"/>
      <c r="AM394" s="3"/>
      <c r="AN394" s="3"/>
    </row>
    <row r="395" spans="1:40" ht="18.75">
      <c r="A395" s="3"/>
      <c r="B395" s="3"/>
      <c r="C395" s="3"/>
      <c r="D395" s="3"/>
      <c r="E395" s="6"/>
      <c r="F395" s="6"/>
      <c r="G395" s="3"/>
      <c r="H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  <c r="AD395" s="3"/>
      <c r="AE395" s="3"/>
      <c r="AF395" s="3"/>
      <c r="AG395" s="3"/>
      <c r="AH395" s="3"/>
      <c r="AI395" s="3"/>
      <c r="AJ395" s="3"/>
      <c r="AK395" s="3"/>
      <c r="AL395" s="3"/>
      <c r="AM395" s="3"/>
      <c r="AN395" s="3"/>
    </row>
    <row r="396" spans="1:40" ht="18.75">
      <c r="A396" s="3"/>
      <c r="B396" s="3"/>
      <c r="C396" s="3"/>
      <c r="D396" s="3"/>
      <c r="E396" s="6"/>
      <c r="F396" s="6"/>
      <c r="G396" s="3"/>
      <c r="H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  <c r="AC396" s="3"/>
      <c r="AD396" s="3"/>
      <c r="AE396" s="3"/>
      <c r="AF396" s="3"/>
      <c r="AG396" s="3"/>
      <c r="AH396" s="3"/>
      <c r="AI396" s="3"/>
      <c r="AJ396" s="3"/>
      <c r="AK396" s="3"/>
      <c r="AL396" s="3"/>
      <c r="AM396" s="3"/>
      <c r="AN396" s="3"/>
    </row>
    <row r="397" spans="1:40" ht="18.75">
      <c r="A397" s="3"/>
      <c r="B397" s="3"/>
      <c r="C397" s="3"/>
      <c r="D397" s="3"/>
      <c r="E397" s="6"/>
      <c r="F397" s="6"/>
      <c r="G397" s="3"/>
      <c r="H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  <c r="AC397" s="3"/>
      <c r="AD397" s="3"/>
      <c r="AE397" s="3"/>
      <c r="AF397" s="3"/>
      <c r="AG397" s="3"/>
      <c r="AH397" s="3"/>
      <c r="AI397" s="3"/>
      <c r="AJ397" s="3"/>
      <c r="AK397" s="3"/>
      <c r="AL397" s="3"/>
      <c r="AM397" s="3"/>
      <c r="AN397" s="3"/>
    </row>
    <row r="398" spans="1:40" ht="18.75">
      <c r="A398" s="3"/>
      <c r="B398" s="3"/>
      <c r="C398" s="3"/>
      <c r="D398" s="3"/>
      <c r="E398" s="6"/>
      <c r="F398" s="6"/>
      <c r="G398" s="3"/>
      <c r="H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  <c r="AC398" s="3"/>
      <c r="AD398" s="3"/>
      <c r="AE398" s="3"/>
      <c r="AF398" s="3"/>
      <c r="AG398" s="3"/>
      <c r="AH398" s="3"/>
      <c r="AI398" s="3"/>
      <c r="AJ398" s="3"/>
      <c r="AK398" s="3"/>
      <c r="AL398" s="3"/>
      <c r="AM398" s="3"/>
      <c r="AN398" s="3"/>
    </row>
    <row r="399" spans="1:40" ht="18.75">
      <c r="A399" s="3"/>
      <c r="B399" s="3"/>
      <c r="C399" s="3"/>
      <c r="D399" s="3"/>
      <c r="E399" s="6"/>
      <c r="F399" s="6"/>
      <c r="G399" s="3"/>
      <c r="H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  <c r="AC399" s="3"/>
      <c r="AD399" s="3"/>
      <c r="AE399" s="3"/>
      <c r="AF399" s="3"/>
      <c r="AG399" s="3"/>
      <c r="AH399" s="3"/>
      <c r="AI399" s="3"/>
      <c r="AJ399" s="3"/>
      <c r="AK399" s="3"/>
      <c r="AL399" s="3"/>
      <c r="AM399" s="3"/>
      <c r="AN399" s="3"/>
    </row>
    <row r="400" spans="1:40" ht="18.75">
      <c r="A400" s="3"/>
      <c r="B400" s="3"/>
      <c r="C400" s="3"/>
      <c r="D400" s="3"/>
      <c r="E400" s="6"/>
      <c r="F400" s="6"/>
      <c r="G400" s="3"/>
      <c r="H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  <c r="AC400" s="3"/>
      <c r="AD400" s="3"/>
      <c r="AE400" s="3"/>
      <c r="AF400" s="3"/>
      <c r="AG400" s="3"/>
      <c r="AH400" s="3"/>
      <c r="AI400" s="3"/>
      <c r="AJ400" s="3"/>
      <c r="AK400" s="3"/>
      <c r="AL400" s="3"/>
      <c r="AM400" s="3"/>
      <c r="AN400" s="3"/>
    </row>
    <row r="401" spans="1:40" ht="18.75">
      <c r="A401" s="3"/>
      <c r="B401" s="3"/>
      <c r="C401" s="3"/>
      <c r="D401" s="3"/>
      <c r="E401" s="6"/>
      <c r="F401" s="6"/>
      <c r="G401" s="3"/>
      <c r="H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  <c r="AC401" s="3"/>
      <c r="AD401" s="3"/>
      <c r="AE401" s="3"/>
      <c r="AF401" s="3"/>
      <c r="AG401" s="3"/>
      <c r="AH401" s="3"/>
      <c r="AI401" s="3"/>
      <c r="AJ401" s="3"/>
      <c r="AK401" s="3"/>
      <c r="AL401" s="3"/>
      <c r="AM401" s="3"/>
      <c r="AN401" s="3"/>
    </row>
    <row r="402" spans="1:40" ht="18.75">
      <c r="A402" s="3"/>
      <c r="B402" s="3"/>
      <c r="C402" s="3"/>
      <c r="D402" s="3"/>
      <c r="E402" s="6"/>
      <c r="F402" s="6"/>
      <c r="G402" s="3"/>
      <c r="H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  <c r="AC402" s="3"/>
      <c r="AD402" s="3"/>
      <c r="AE402" s="3"/>
      <c r="AF402" s="3"/>
      <c r="AG402" s="3"/>
      <c r="AH402" s="3"/>
      <c r="AI402" s="3"/>
      <c r="AJ402" s="3"/>
      <c r="AK402" s="3"/>
      <c r="AL402" s="3"/>
      <c r="AM402" s="3"/>
      <c r="AN402" s="3"/>
    </row>
    <row r="403" spans="1:40" ht="18.75">
      <c r="A403" s="3"/>
      <c r="B403" s="3"/>
      <c r="C403" s="3"/>
      <c r="D403" s="3"/>
      <c r="E403" s="6"/>
      <c r="F403" s="6"/>
      <c r="G403" s="3"/>
      <c r="H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  <c r="AC403" s="3"/>
      <c r="AD403" s="3"/>
      <c r="AE403" s="3"/>
      <c r="AF403" s="3"/>
      <c r="AG403" s="3"/>
      <c r="AH403" s="3"/>
      <c r="AI403" s="3"/>
      <c r="AJ403" s="3"/>
      <c r="AK403" s="3"/>
      <c r="AL403" s="3"/>
      <c r="AM403" s="3"/>
      <c r="AN403" s="3"/>
    </row>
    <row r="404" spans="1:40" ht="18.75">
      <c r="A404" s="3"/>
      <c r="B404" s="3"/>
      <c r="C404" s="3"/>
      <c r="D404" s="3"/>
      <c r="E404" s="6"/>
      <c r="F404" s="6"/>
      <c r="G404" s="3"/>
      <c r="H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  <c r="AC404" s="3"/>
      <c r="AD404" s="3"/>
      <c r="AE404" s="3"/>
      <c r="AF404" s="3"/>
      <c r="AG404" s="3"/>
      <c r="AH404" s="3"/>
      <c r="AI404" s="3"/>
      <c r="AJ404" s="3"/>
      <c r="AK404" s="3"/>
      <c r="AL404" s="3"/>
      <c r="AM404" s="3"/>
      <c r="AN404" s="3"/>
    </row>
    <row r="405" spans="1:40" ht="18.75">
      <c r="A405" s="3"/>
      <c r="B405" s="3"/>
      <c r="C405" s="3"/>
      <c r="D405" s="3"/>
      <c r="E405" s="6"/>
      <c r="F405" s="6"/>
      <c r="G405" s="3"/>
      <c r="H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3"/>
      <c r="AC405" s="3"/>
      <c r="AD405" s="3"/>
      <c r="AE405" s="3"/>
      <c r="AF405" s="3"/>
      <c r="AG405" s="3"/>
      <c r="AH405" s="3"/>
      <c r="AI405" s="3"/>
      <c r="AJ405" s="3"/>
      <c r="AK405" s="3"/>
      <c r="AL405" s="3"/>
      <c r="AM405" s="3"/>
      <c r="AN405" s="3"/>
    </row>
    <row r="406" spans="1:40" ht="18.75">
      <c r="A406" s="3"/>
      <c r="B406" s="3"/>
      <c r="C406" s="3"/>
      <c r="D406" s="3"/>
      <c r="E406" s="6"/>
      <c r="F406" s="6"/>
      <c r="G406" s="3"/>
      <c r="H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  <c r="AB406" s="3"/>
      <c r="AC406" s="3"/>
      <c r="AD406" s="3"/>
      <c r="AE406" s="3"/>
      <c r="AF406" s="3"/>
      <c r="AG406" s="3"/>
      <c r="AH406" s="3"/>
      <c r="AI406" s="3"/>
      <c r="AJ406" s="3"/>
      <c r="AK406" s="3"/>
      <c r="AL406" s="3"/>
      <c r="AM406" s="3"/>
      <c r="AN406" s="3"/>
    </row>
    <row r="407" spans="1:40" ht="18.75">
      <c r="A407" s="3"/>
      <c r="B407" s="3"/>
      <c r="C407" s="3"/>
      <c r="D407" s="3"/>
      <c r="E407" s="6"/>
      <c r="F407" s="6"/>
      <c r="G407" s="3"/>
      <c r="H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  <c r="AB407" s="3"/>
      <c r="AC407" s="3"/>
      <c r="AD407" s="3"/>
      <c r="AE407" s="3"/>
      <c r="AF407" s="3"/>
      <c r="AG407" s="3"/>
      <c r="AH407" s="3"/>
      <c r="AI407" s="3"/>
      <c r="AJ407" s="3"/>
      <c r="AK407" s="3"/>
      <c r="AL407" s="3"/>
      <c r="AM407" s="3"/>
      <c r="AN407" s="3"/>
    </row>
    <row r="408" spans="1:40" ht="18.75">
      <c r="A408" s="3"/>
      <c r="B408" s="3"/>
      <c r="C408" s="3"/>
      <c r="D408" s="3"/>
      <c r="E408" s="6"/>
      <c r="F408" s="6"/>
      <c r="G408" s="3"/>
      <c r="H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3"/>
      <c r="AC408" s="3"/>
      <c r="AD408" s="3"/>
      <c r="AE408" s="3"/>
      <c r="AF408" s="3"/>
      <c r="AG408" s="3"/>
      <c r="AH408" s="3"/>
      <c r="AI408" s="3"/>
      <c r="AJ408" s="3"/>
      <c r="AK408" s="3"/>
      <c r="AL408" s="3"/>
      <c r="AM408" s="3"/>
      <c r="AN408" s="3"/>
    </row>
    <row r="409" spans="1:40" ht="18.75">
      <c r="A409" s="3"/>
      <c r="B409" s="3"/>
      <c r="C409" s="3"/>
      <c r="D409" s="3"/>
      <c r="E409" s="6"/>
      <c r="F409" s="6"/>
      <c r="G409" s="3"/>
      <c r="H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  <c r="AB409" s="3"/>
      <c r="AC409" s="3"/>
      <c r="AD409" s="3"/>
      <c r="AE409" s="3"/>
      <c r="AF409" s="3"/>
      <c r="AG409" s="3"/>
      <c r="AH409" s="3"/>
      <c r="AI409" s="3"/>
      <c r="AJ409" s="3"/>
      <c r="AK409" s="3"/>
      <c r="AL409" s="3"/>
      <c r="AM409" s="3"/>
      <c r="AN409" s="3"/>
    </row>
    <row r="410" spans="1:40" ht="18.75">
      <c r="A410" s="3"/>
      <c r="B410" s="3"/>
      <c r="C410" s="3"/>
      <c r="D410" s="3"/>
      <c r="E410" s="6"/>
      <c r="F410" s="6"/>
      <c r="G410" s="3"/>
      <c r="H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  <c r="AB410" s="3"/>
      <c r="AC410" s="3"/>
      <c r="AD410" s="3"/>
      <c r="AE410" s="3"/>
      <c r="AF410" s="3"/>
      <c r="AG410" s="3"/>
      <c r="AH410" s="3"/>
      <c r="AI410" s="3"/>
      <c r="AJ410" s="3"/>
      <c r="AK410" s="3"/>
      <c r="AL410" s="3"/>
      <c r="AM410" s="3"/>
      <c r="AN410" s="3"/>
    </row>
    <row r="411" spans="1:40" ht="18.75">
      <c r="A411" s="3"/>
      <c r="B411" s="3"/>
      <c r="C411" s="3"/>
      <c r="D411" s="3"/>
      <c r="E411" s="6"/>
      <c r="F411" s="6"/>
      <c r="G411" s="3"/>
      <c r="H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  <c r="AC411" s="3"/>
      <c r="AD411" s="3"/>
      <c r="AE411" s="3"/>
      <c r="AF411" s="3"/>
      <c r="AG411" s="3"/>
      <c r="AH411" s="3"/>
      <c r="AI411" s="3"/>
      <c r="AJ411" s="3"/>
      <c r="AK411" s="3"/>
      <c r="AL411" s="3"/>
      <c r="AM411" s="3"/>
      <c r="AN411" s="3"/>
    </row>
    <row r="412" spans="1:40" ht="18.75">
      <c r="A412" s="3"/>
      <c r="B412" s="3"/>
      <c r="C412" s="3"/>
      <c r="D412" s="3"/>
      <c r="E412" s="6"/>
      <c r="F412" s="6"/>
      <c r="G412" s="3"/>
      <c r="H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  <c r="AB412" s="3"/>
      <c r="AC412" s="3"/>
      <c r="AD412" s="3"/>
      <c r="AE412" s="3"/>
      <c r="AF412" s="3"/>
      <c r="AG412" s="3"/>
      <c r="AH412" s="3"/>
      <c r="AI412" s="3"/>
      <c r="AJ412" s="3"/>
      <c r="AK412" s="3"/>
      <c r="AL412" s="3"/>
      <c r="AM412" s="3"/>
      <c r="AN412" s="3"/>
    </row>
    <row r="413" spans="1:40" ht="18.75">
      <c r="A413" s="3"/>
      <c r="B413" s="3"/>
      <c r="C413" s="3"/>
      <c r="D413" s="3"/>
      <c r="E413" s="6"/>
      <c r="F413" s="6"/>
      <c r="G413" s="3"/>
      <c r="H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  <c r="AB413" s="3"/>
      <c r="AC413" s="3"/>
      <c r="AD413" s="3"/>
      <c r="AE413" s="3"/>
      <c r="AF413" s="3"/>
      <c r="AG413" s="3"/>
      <c r="AH413" s="3"/>
      <c r="AI413" s="3"/>
      <c r="AJ413" s="3"/>
      <c r="AK413" s="3"/>
      <c r="AL413" s="3"/>
      <c r="AM413" s="3"/>
      <c r="AN413" s="3"/>
    </row>
    <row r="414" spans="1:40" ht="18.75">
      <c r="A414" s="3"/>
      <c r="B414" s="3"/>
      <c r="C414" s="3"/>
      <c r="D414" s="3"/>
      <c r="E414" s="6"/>
      <c r="F414" s="6"/>
      <c r="G414" s="3"/>
      <c r="H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  <c r="AB414" s="3"/>
      <c r="AC414" s="3"/>
      <c r="AD414" s="3"/>
      <c r="AE414" s="3"/>
      <c r="AF414" s="3"/>
      <c r="AG414" s="3"/>
      <c r="AH414" s="3"/>
      <c r="AI414" s="3"/>
      <c r="AJ414" s="3"/>
      <c r="AK414" s="3"/>
      <c r="AL414" s="3"/>
      <c r="AM414" s="3"/>
      <c r="AN414" s="3"/>
    </row>
    <row r="415" spans="1:40" ht="18.75">
      <c r="A415" s="3"/>
      <c r="B415" s="3"/>
      <c r="C415" s="3"/>
      <c r="D415" s="3"/>
      <c r="E415" s="6"/>
      <c r="F415" s="6"/>
      <c r="G415" s="3"/>
      <c r="H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  <c r="AB415" s="3"/>
      <c r="AC415" s="3"/>
      <c r="AD415" s="3"/>
      <c r="AE415" s="3"/>
      <c r="AF415" s="3"/>
      <c r="AG415" s="3"/>
      <c r="AH415" s="3"/>
      <c r="AI415" s="3"/>
      <c r="AJ415" s="3"/>
      <c r="AK415" s="3"/>
      <c r="AL415" s="3"/>
      <c r="AM415" s="3"/>
      <c r="AN415" s="3"/>
    </row>
    <row r="416" spans="1:40" ht="18.75">
      <c r="A416" s="3"/>
      <c r="B416" s="3"/>
      <c r="C416" s="3"/>
      <c r="D416" s="3"/>
      <c r="E416" s="6"/>
      <c r="F416" s="6"/>
      <c r="G416" s="3"/>
      <c r="H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  <c r="AB416" s="3"/>
      <c r="AC416" s="3"/>
      <c r="AD416" s="3"/>
      <c r="AE416" s="3"/>
      <c r="AF416" s="3"/>
      <c r="AG416" s="3"/>
      <c r="AH416" s="3"/>
      <c r="AI416" s="3"/>
      <c r="AJ416" s="3"/>
      <c r="AK416" s="3"/>
      <c r="AL416" s="3"/>
      <c r="AM416" s="3"/>
      <c r="AN416" s="3"/>
    </row>
    <row r="417" spans="1:40" ht="18.75">
      <c r="A417" s="3"/>
      <c r="B417" s="3"/>
      <c r="C417" s="3"/>
      <c r="D417" s="3"/>
      <c r="E417" s="6"/>
      <c r="F417" s="6"/>
      <c r="G417" s="3"/>
      <c r="H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  <c r="AC417" s="3"/>
      <c r="AD417" s="3"/>
      <c r="AE417" s="3"/>
      <c r="AF417" s="3"/>
      <c r="AG417" s="3"/>
      <c r="AH417" s="3"/>
      <c r="AI417" s="3"/>
      <c r="AJ417" s="3"/>
      <c r="AK417" s="3"/>
      <c r="AL417" s="3"/>
      <c r="AM417" s="3"/>
      <c r="AN417" s="3"/>
    </row>
    <row r="418" spans="1:40" ht="18.75">
      <c r="A418" s="3"/>
      <c r="B418" s="3"/>
      <c r="C418" s="3"/>
      <c r="D418" s="3"/>
      <c r="E418" s="6"/>
      <c r="F418" s="6"/>
      <c r="G418" s="3"/>
      <c r="H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  <c r="AC418" s="3"/>
      <c r="AD418" s="3"/>
      <c r="AE418" s="3"/>
      <c r="AF418" s="3"/>
      <c r="AG418" s="3"/>
      <c r="AH418" s="3"/>
      <c r="AI418" s="3"/>
      <c r="AJ418" s="3"/>
      <c r="AK418" s="3"/>
      <c r="AL418" s="3"/>
      <c r="AM418" s="3"/>
      <c r="AN418" s="3"/>
    </row>
    <row r="419" spans="1:40" ht="18.75">
      <c r="A419" s="3"/>
      <c r="B419" s="3"/>
      <c r="C419" s="3"/>
      <c r="D419" s="3"/>
      <c r="E419" s="6"/>
      <c r="F419" s="6"/>
      <c r="G419" s="3"/>
      <c r="H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  <c r="AB419" s="3"/>
      <c r="AC419" s="3"/>
      <c r="AD419" s="3"/>
      <c r="AE419" s="3"/>
      <c r="AF419" s="3"/>
      <c r="AG419" s="3"/>
      <c r="AH419" s="3"/>
      <c r="AI419" s="3"/>
      <c r="AJ419" s="3"/>
      <c r="AK419" s="3"/>
      <c r="AL419" s="3"/>
      <c r="AM419" s="3"/>
      <c r="AN419" s="3"/>
    </row>
    <row r="420" spans="1:40" ht="18.75">
      <c r="A420" s="3"/>
      <c r="B420" s="3"/>
      <c r="C420" s="3"/>
      <c r="D420" s="3"/>
      <c r="E420" s="6"/>
      <c r="F420" s="6"/>
      <c r="G420" s="3"/>
      <c r="H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  <c r="AB420" s="3"/>
      <c r="AC420" s="3"/>
      <c r="AD420" s="3"/>
      <c r="AE420" s="3"/>
      <c r="AF420" s="3"/>
      <c r="AG420" s="3"/>
      <c r="AH420" s="3"/>
      <c r="AI420" s="3"/>
      <c r="AJ420" s="3"/>
      <c r="AK420" s="3"/>
      <c r="AL420" s="3"/>
      <c r="AM420" s="3"/>
      <c r="AN420" s="3"/>
    </row>
    <row r="421" spans="1:40" ht="18.75">
      <c r="A421" s="3"/>
      <c r="B421" s="3"/>
      <c r="C421" s="3"/>
      <c r="D421" s="3"/>
      <c r="E421" s="6"/>
      <c r="F421" s="6"/>
      <c r="G421" s="3"/>
      <c r="H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  <c r="AB421" s="3"/>
      <c r="AC421" s="3"/>
      <c r="AD421" s="3"/>
      <c r="AE421" s="3"/>
      <c r="AF421" s="3"/>
      <c r="AG421" s="3"/>
      <c r="AH421" s="3"/>
      <c r="AI421" s="3"/>
      <c r="AJ421" s="3"/>
      <c r="AK421" s="3"/>
      <c r="AL421" s="3"/>
      <c r="AM421" s="3"/>
      <c r="AN421" s="3"/>
    </row>
    <row r="422" spans="1:40" ht="18.75">
      <c r="A422" s="3"/>
      <c r="B422" s="3"/>
      <c r="C422" s="3"/>
      <c r="D422" s="3"/>
      <c r="E422" s="6"/>
      <c r="F422" s="6"/>
      <c r="G422" s="3"/>
      <c r="H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  <c r="AB422" s="3"/>
      <c r="AC422" s="3"/>
      <c r="AD422" s="3"/>
      <c r="AE422" s="3"/>
      <c r="AF422" s="3"/>
      <c r="AG422" s="3"/>
      <c r="AH422" s="3"/>
      <c r="AI422" s="3"/>
      <c r="AJ422" s="3"/>
      <c r="AK422" s="3"/>
      <c r="AL422" s="3"/>
      <c r="AM422" s="3"/>
      <c r="AN422" s="3"/>
    </row>
    <row r="423" spans="1:40" ht="18.75">
      <c r="A423" s="3"/>
      <c r="B423" s="3"/>
      <c r="C423" s="3"/>
      <c r="D423" s="3"/>
      <c r="E423" s="6"/>
      <c r="F423" s="6"/>
      <c r="G423" s="3"/>
      <c r="H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  <c r="AB423" s="3"/>
      <c r="AC423" s="3"/>
      <c r="AD423" s="3"/>
      <c r="AE423" s="3"/>
      <c r="AF423" s="3"/>
      <c r="AG423" s="3"/>
      <c r="AH423" s="3"/>
      <c r="AI423" s="3"/>
      <c r="AJ423" s="3"/>
      <c r="AK423" s="3"/>
      <c r="AL423" s="3"/>
      <c r="AM423" s="3"/>
      <c r="AN423" s="3"/>
    </row>
    <row r="424" spans="1:40" ht="18.75">
      <c r="A424" s="3"/>
      <c r="B424" s="3"/>
      <c r="C424" s="3"/>
      <c r="D424" s="3"/>
      <c r="E424" s="6"/>
      <c r="F424" s="6"/>
      <c r="G424" s="3"/>
      <c r="H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  <c r="AB424" s="3"/>
      <c r="AC424" s="3"/>
      <c r="AD424" s="3"/>
      <c r="AE424" s="3"/>
      <c r="AF424" s="3"/>
      <c r="AG424" s="3"/>
      <c r="AH424" s="3"/>
      <c r="AI424" s="3"/>
      <c r="AJ424" s="3"/>
      <c r="AK424" s="3"/>
      <c r="AL424" s="3"/>
      <c r="AM424" s="3"/>
      <c r="AN424" s="3"/>
    </row>
    <row r="425" spans="1:40" ht="18.75">
      <c r="A425" s="3"/>
      <c r="B425" s="3"/>
      <c r="C425" s="3"/>
      <c r="D425" s="3"/>
      <c r="E425" s="6"/>
      <c r="F425" s="6"/>
      <c r="G425" s="3"/>
      <c r="H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  <c r="AB425" s="3"/>
      <c r="AC425" s="3"/>
      <c r="AD425" s="3"/>
      <c r="AE425" s="3"/>
      <c r="AF425" s="3"/>
      <c r="AG425" s="3"/>
      <c r="AH425" s="3"/>
      <c r="AI425" s="3"/>
      <c r="AJ425" s="3"/>
      <c r="AK425" s="3"/>
      <c r="AL425" s="3"/>
      <c r="AM425" s="3"/>
      <c r="AN425" s="3"/>
    </row>
    <row r="426" spans="1:40" ht="18.75">
      <c r="A426" s="3"/>
      <c r="B426" s="3"/>
      <c r="C426" s="3"/>
      <c r="D426" s="3"/>
      <c r="E426" s="6"/>
      <c r="F426" s="6"/>
      <c r="G426" s="3"/>
      <c r="H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  <c r="AB426" s="3"/>
      <c r="AC426" s="3"/>
      <c r="AD426" s="3"/>
      <c r="AE426" s="3"/>
      <c r="AF426" s="3"/>
      <c r="AG426" s="3"/>
      <c r="AH426" s="3"/>
      <c r="AI426" s="3"/>
      <c r="AJ426" s="3"/>
      <c r="AK426" s="3"/>
      <c r="AL426" s="3"/>
      <c r="AM426" s="3"/>
      <c r="AN426" s="3"/>
    </row>
    <row r="427" spans="1:40" ht="18.75">
      <c r="A427" s="3"/>
      <c r="B427" s="3"/>
      <c r="C427" s="3"/>
      <c r="D427" s="3"/>
      <c r="E427" s="6"/>
      <c r="F427" s="6"/>
      <c r="G427" s="3"/>
      <c r="H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  <c r="AB427" s="3"/>
      <c r="AC427" s="3"/>
      <c r="AD427" s="3"/>
      <c r="AE427" s="3"/>
      <c r="AF427" s="3"/>
      <c r="AG427" s="3"/>
      <c r="AH427" s="3"/>
      <c r="AI427" s="3"/>
      <c r="AJ427" s="3"/>
      <c r="AK427" s="3"/>
      <c r="AL427" s="3"/>
      <c r="AM427" s="3"/>
      <c r="AN427" s="3"/>
    </row>
    <row r="428" spans="1:40" ht="18.75">
      <c r="A428" s="3"/>
      <c r="B428" s="3"/>
      <c r="C428" s="3"/>
      <c r="D428" s="3"/>
      <c r="E428" s="6"/>
      <c r="F428" s="6"/>
      <c r="G428" s="3"/>
      <c r="H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  <c r="AB428" s="3"/>
      <c r="AC428" s="3"/>
      <c r="AD428" s="3"/>
      <c r="AE428" s="3"/>
      <c r="AF428" s="3"/>
      <c r="AG428" s="3"/>
      <c r="AH428" s="3"/>
      <c r="AI428" s="3"/>
      <c r="AJ428" s="3"/>
      <c r="AK428" s="3"/>
      <c r="AL428" s="3"/>
      <c r="AM428" s="3"/>
      <c r="AN428" s="3"/>
    </row>
    <row r="429" spans="1:40" ht="18.75">
      <c r="A429" s="3"/>
      <c r="B429" s="3"/>
      <c r="C429" s="3"/>
      <c r="D429" s="3"/>
      <c r="E429" s="6"/>
      <c r="F429" s="6"/>
      <c r="G429" s="3"/>
      <c r="H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  <c r="AB429" s="3"/>
      <c r="AC429" s="3"/>
      <c r="AD429" s="3"/>
      <c r="AE429" s="3"/>
      <c r="AF429" s="3"/>
      <c r="AG429" s="3"/>
      <c r="AH429" s="3"/>
      <c r="AI429" s="3"/>
      <c r="AJ429" s="3"/>
      <c r="AK429" s="3"/>
      <c r="AL429" s="3"/>
      <c r="AM429" s="3"/>
      <c r="AN429" s="3"/>
    </row>
    <row r="430" spans="1:40" ht="18.75">
      <c r="A430" s="3"/>
      <c r="B430" s="3"/>
      <c r="C430" s="3"/>
      <c r="D430" s="3"/>
      <c r="E430" s="6"/>
      <c r="F430" s="6"/>
      <c r="G430" s="3"/>
      <c r="H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  <c r="AB430" s="3"/>
      <c r="AC430" s="3"/>
      <c r="AD430" s="3"/>
      <c r="AE430" s="3"/>
      <c r="AF430" s="3"/>
      <c r="AG430" s="3"/>
      <c r="AH430" s="3"/>
      <c r="AI430" s="3"/>
      <c r="AJ430" s="3"/>
      <c r="AK430" s="3"/>
      <c r="AL430" s="3"/>
      <c r="AM430" s="3"/>
      <c r="AN430" s="3"/>
    </row>
    <row r="431" spans="1:40" ht="18.75">
      <c r="A431" s="3"/>
      <c r="B431" s="3"/>
      <c r="C431" s="3"/>
      <c r="D431" s="3"/>
      <c r="E431" s="6"/>
      <c r="F431" s="6"/>
      <c r="G431" s="3"/>
      <c r="H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  <c r="AB431" s="3"/>
      <c r="AC431" s="3"/>
      <c r="AD431" s="3"/>
      <c r="AE431" s="3"/>
      <c r="AF431" s="3"/>
      <c r="AG431" s="3"/>
      <c r="AH431" s="3"/>
      <c r="AI431" s="3"/>
      <c r="AJ431" s="3"/>
      <c r="AK431" s="3"/>
      <c r="AL431" s="3"/>
      <c r="AM431" s="3"/>
      <c r="AN431" s="3"/>
    </row>
    <row r="432" spans="1:40" ht="18.75">
      <c r="A432" s="3"/>
      <c r="B432" s="3"/>
      <c r="C432" s="3"/>
      <c r="D432" s="3"/>
      <c r="E432" s="6"/>
      <c r="F432" s="6"/>
      <c r="G432" s="3"/>
      <c r="H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  <c r="AB432" s="3"/>
      <c r="AC432" s="3"/>
      <c r="AD432" s="3"/>
      <c r="AE432" s="3"/>
      <c r="AF432" s="3"/>
      <c r="AG432" s="3"/>
      <c r="AH432" s="3"/>
      <c r="AI432" s="3"/>
      <c r="AJ432" s="3"/>
      <c r="AK432" s="3"/>
      <c r="AL432" s="3"/>
      <c r="AM432" s="3"/>
      <c r="AN432" s="3"/>
    </row>
    <row r="433" spans="1:40" ht="18.75">
      <c r="A433" s="3"/>
      <c r="B433" s="3"/>
      <c r="C433" s="3"/>
      <c r="D433" s="3"/>
      <c r="E433" s="6"/>
      <c r="F433" s="6"/>
      <c r="G433" s="3"/>
      <c r="H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  <c r="AB433" s="3"/>
      <c r="AC433" s="3"/>
      <c r="AD433" s="3"/>
      <c r="AE433" s="3"/>
      <c r="AF433" s="3"/>
      <c r="AG433" s="3"/>
      <c r="AH433" s="3"/>
      <c r="AI433" s="3"/>
      <c r="AJ433" s="3"/>
      <c r="AK433" s="3"/>
      <c r="AL433" s="3"/>
      <c r="AM433" s="3"/>
      <c r="AN433" s="3"/>
    </row>
    <row r="434" spans="1:40" ht="18.75">
      <c r="A434" s="3"/>
      <c r="B434" s="3"/>
      <c r="C434" s="3"/>
      <c r="D434" s="3"/>
      <c r="E434" s="6"/>
      <c r="F434" s="6"/>
      <c r="G434" s="3"/>
      <c r="H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  <c r="AB434" s="3"/>
      <c r="AC434" s="3"/>
      <c r="AD434" s="3"/>
      <c r="AE434" s="3"/>
      <c r="AF434" s="3"/>
      <c r="AG434" s="3"/>
      <c r="AH434" s="3"/>
      <c r="AI434" s="3"/>
      <c r="AJ434" s="3"/>
      <c r="AK434" s="3"/>
      <c r="AL434" s="3"/>
      <c r="AM434" s="3"/>
      <c r="AN434" s="3"/>
    </row>
    <row r="435" spans="1:40" ht="18.75">
      <c r="A435" s="3"/>
      <c r="B435" s="3"/>
      <c r="C435" s="3"/>
      <c r="D435" s="3"/>
      <c r="E435" s="6"/>
      <c r="F435" s="6"/>
      <c r="G435" s="3"/>
      <c r="H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  <c r="AB435" s="3"/>
      <c r="AC435" s="3"/>
      <c r="AD435" s="3"/>
      <c r="AE435" s="3"/>
      <c r="AF435" s="3"/>
      <c r="AG435" s="3"/>
      <c r="AH435" s="3"/>
      <c r="AI435" s="3"/>
      <c r="AJ435" s="3"/>
      <c r="AK435" s="3"/>
      <c r="AL435" s="3"/>
      <c r="AM435" s="3"/>
      <c r="AN435" s="3"/>
    </row>
    <row r="436" spans="1:40" ht="18.75">
      <c r="A436" s="3"/>
      <c r="B436" s="3"/>
      <c r="C436" s="3"/>
      <c r="D436" s="3"/>
      <c r="E436" s="6"/>
      <c r="F436" s="6"/>
      <c r="G436" s="3"/>
      <c r="H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  <c r="AB436" s="3"/>
      <c r="AC436" s="3"/>
      <c r="AD436" s="3"/>
      <c r="AE436" s="3"/>
      <c r="AF436" s="3"/>
      <c r="AG436" s="3"/>
      <c r="AH436" s="3"/>
      <c r="AI436" s="3"/>
      <c r="AJ436" s="3"/>
      <c r="AK436" s="3"/>
      <c r="AL436" s="3"/>
      <c r="AM436" s="3"/>
      <c r="AN436" s="3"/>
    </row>
    <row r="437" spans="1:40" ht="18.75">
      <c r="A437" s="3"/>
      <c r="B437" s="3"/>
      <c r="C437" s="3"/>
      <c r="D437" s="3"/>
      <c r="E437" s="6"/>
      <c r="F437" s="6"/>
      <c r="G437" s="3"/>
      <c r="H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  <c r="AB437" s="3"/>
      <c r="AC437" s="3"/>
      <c r="AD437" s="3"/>
      <c r="AE437" s="3"/>
      <c r="AF437" s="3"/>
      <c r="AG437" s="3"/>
      <c r="AH437" s="3"/>
      <c r="AI437" s="3"/>
      <c r="AJ437" s="3"/>
      <c r="AK437" s="3"/>
      <c r="AL437" s="3"/>
      <c r="AM437" s="3"/>
      <c r="AN437" s="3"/>
    </row>
    <row r="438" spans="1:40" ht="18.75">
      <c r="A438" s="3"/>
      <c r="B438" s="3"/>
      <c r="C438" s="3"/>
      <c r="D438" s="3"/>
      <c r="E438" s="6"/>
      <c r="F438" s="6"/>
      <c r="G438" s="3"/>
      <c r="H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  <c r="AB438" s="3"/>
      <c r="AC438" s="3"/>
      <c r="AD438" s="3"/>
      <c r="AE438" s="3"/>
      <c r="AF438" s="3"/>
      <c r="AG438" s="3"/>
      <c r="AH438" s="3"/>
      <c r="AI438" s="3"/>
      <c r="AJ438" s="3"/>
      <c r="AK438" s="3"/>
      <c r="AL438" s="3"/>
      <c r="AM438" s="3"/>
      <c r="AN438" s="3"/>
    </row>
    <row r="439" spans="1:40" ht="18.75">
      <c r="A439" s="3"/>
      <c r="B439" s="3"/>
      <c r="C439" s="3"/>
      <c r="D439" s="3"/>
      <c r="E439" s="6"/>
      <c r="F439" s="6"/>
      <c r="G439" s="3"/>
      <c r="H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  <c r="AB439" s="3"/>
      <c r="AC439" s="3"/>
      <c r="AD439" s="3"/>
      <c r="AE439" s="3"/>
      <c r="AF439" s="3"/>
      <c r="AG439" s="3"/>
      <c r="AH439" s="3"/>
      <c r="AI439" s="3"/>
      <c r="AJ439" s="3"/>
      <c r="AK439" s="3"/>
      <c r="AL439" s="3"/>
      <c r="AM439" s="3"/>
      <c r="AN439" s="3"/>
    </row>
    <row r="440" spans="1:40" ht="18.75">
      <c r="A440" s="3"/>
      <c r="B440" s="3"/>
      <c r="C440" s="3"/>
      <c r="D440" s="3"/>
      <c r="E440" s="6"/>
      <c r="F440" s="6"/>
      <c r="G440" s="3"/>
      <c r="H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  <c r="AB440" s="3"/>
      <c r="AC440" s="3"/>
      <c r="AD440" s="3"/>
      <c r="AE440" s="3"/>
      <c r="AF440" s="3"/>
      <c r="AG440" s="3"/>
      <c r="AH440" s="3"/>
      <c r="AI440" s="3"/>
      <c r="AJ440" s="3"/>
      <c r="AK440" s="3"/>
      <c r="AL440" s="3"/>
      <c r="AM440" s="3"/>
      <c r="AN440" s="3"/>
    </row>
    <row r="441" spans="1:40" ht="18.75">
      <c r="A441" s="3"/>
      <c r="B441" s="3"/>
      <c r="C441" s="3"/>
      <c r="D441" s="3"/>
      <c r="E441" s="6"/>
      <c r="F441" s="6"/>
      <c r="G441" s="3"/>
      <c r="H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  <c r="AB441" s="3"/>
      <c r="AC441" s="3"/>
      <c r="AD441" s="3"/>
      <c r="AE441" s="3"/>
      <c r="AF441" s="3"/>
      <c r="AG441" s="3"/>
      <c r="AH441" s="3"/>
      <c r="AI441" s="3"/>
      <c r="AJ441" s="3"/>
      <c r="AK441" s="3"/>
      <c r="AL441" s="3"/>
      <c r="AM441" s="3"/>
      <c r="AN441" s="3"/>
    </row>
    <row r="442" spans="1:40" ht="18.75">
      <c r="A442" s="3"/>
      <c r="B442" s="3"/>
      <c r="C442" s="3"/>
      <c r="D442" s="3"/>
      <c r="E442" s="6"/>
      <c r="F442" s="6"/>
      <c r="G442" s="3"/>
      <c r="H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  <c r="AB442" s="3"/>
      <c r="AC442" s="3"/>
      <c r="AD442" s="3"/>
      <c r="AE442" s="3"/>
      <c r="AF442" s="3"/>
      <c r="AG442" s="3"/>
      <c r="AH442" s="3"/>
      <c r="AI442" s="3"/>
      <c r="AJ442" s="3"/>
      <c r="AK442" s="3"/>
      <c r="AL442" s="3"/>
      <c r="AM442" s="3"/>
      <c r="AN442" s="3"/>
    </row>
    <row r="443" spans="1:40" ht="18.75">
      <c r="A443" s="3"/>
      <c r="B443" s="3"/>
      <c r="C443" s="3"/>
      <c r="D443" s="3"/>
      <c r="E443" s="6"/>
      <c r="F443" s="6"/>
      <c r="G443" s="3"/>
      <c r="H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  <c r="AB443" s="3"/>
      <c r="AC443" s="3"/>
      <c r="AD443" s="3"/>
      <c r="AE443" s="3"/>
      <c r="AF443" s="3"/>
      <c r="AG443" s="3"/>
      <c r="AH443" s="3"/>
      <c r="AI443" s="3"/>
      <c r="AJ443" s="3"/>
      <c r="AK443" s="3"/>
      <c r="AL443" s="3"/>
      <c r="AM443" s="3"/>
      <c r="AN443" s="3"/>
    </row>
    <row r="444" spans="1:40" ht="18.75">
      <c r="A444" s="3"/>
      <c r="B444" s="3"/>
      <c r="C444" s="3"/>
      <c r="D444" s="3"/>
      <c r="E444" s="6"/>
      <c r="F444" s="6"/>
      <c r="G444" s="3"/>
      <c r="H444" s="3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  <c r="AB444" s="3"/>
      <c r="AC444" s="3"/>
      <c r="AD444" s="3"/>
      <c r="AE444" s="3"/>
      <c r="AF444" s="3"/>
      <c r="AG444" s="3"/>
      <c r="AH444" s="3"/>
      <c r="AI444" s="3"/>
      <c r="AJ444" s="3"/>
      <c r="AK444" s="3"/>
      <c r="AL444" s="3"/>
      <c r="AM444" s="3"/>
      <c r="AN444" s="3"/>
    </row>
    <row r="445" spans="1:40" ht="18.75">
      <c r="A445" s="3"/>
      <c r="B445" s="3"/>
      <c r="C445" s="3"/>
      <c r="D445" s="3"/>
      <c r="E445" s="6"/>
      <c r="F445" s="6"/>
      <c r="G445" s="3"/>
      <c r="H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  <c r="AB445" s="3"/>
      <c r="AC445" s="3"/>
      <c r="AD445" s="3"/>
      <c r="AE445" s="3"/>
      <c r="AF445" s="3"/>
      <c r="AG445" s="3"/>
      <c r="AH445" s="3"/>
      <c r="AI445" s="3"/>
      <c r="AJ445" s="3"/>
      <c r="AK445" s="3"/>
      <c r="AL445" s="3"/>
      <c r="AM445" s="3"/>
      <c r="AN445" s="3"/>
    </row>
    <row r="446" spans="1:40" ht="18.75">
      <c r="A446" s="3"/>
      <c r="B446" s="3"/>
      <c r="C446" s="3"/>
      <c r="D446" s="3"/>
      <c r="E446" s="6"/>
      <c r="F446" s="6"/>
      <c r="G446" s="3"/>
      <c r="H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  <c r="AB446" s="3"/>
      <c r="AC446" s="3"/>
      <c r="AD446" s="3"/>
      <c r="AE446" s="3"/>
      <c r="AF446" s="3"/>
      <c r="AG446" s="3"/>
      <c r="AH446" s="3"/>
      <c r="AI446" s="3"/>
      <c r="AJ446" s="3"/>
      <c r="AK446" s="3"/>
      <c r="AL446" s="3"/>
      <c r="AM446" s="3"/>
      <c r="AN446" s="3"/>
    </row>
    <row r="447" spans="1:40" ht="18.75">
      <c r="A447" s="3"/>
      <c r="B447" s="3"/>
      <c r="C447" s="3"/>
      <c r="D447" s="3"/>
      <c r="E447" s="6"/>
      <c r="F447" s="6"/>
      <c r="G447" s="3"/>
      <c r="H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  <c r="AB447" s="3"/>
      <c r="AC447" s="3"/>
      <c r="AD447" s="3"/>
      <c r="AE447" s="3"/>
      <c r="AF447" s="3"/>
      <c r="AG447" s="3"/>
      <c r="AH447" s="3"/>
      <c r="AI447" s="3"/>
      <c r="AJ447" s="3"/>
      <c r="AK447" s="3"/>
      <c r="AL447" s="3"/>
      <c r="AM447" s="3"/>
      <c r="AN447" s="3"/>
    </row>
    <row r="448" spans="1:40" ht="18.75">
      <c r="A448" s="3"/>
      <c r="B448" s="3"/>
      <c r="C448" s="3"/>
      <c r="D448" s="3"/>
      <c r="E448" s="6"/>
      <c r="F448" s="6"/>
      <c r="G448" s="3"/>
      <c r="H448" s="3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  <c r="AB448" s="3"/>
      <c r="AC448" s="3"/>
      <c r="AD448" s="3"/>
      <c r="AE448" s="3"/>
      <c r="AF448" s="3"/>
      <c r="AG448" s="3"/>
      <c r="AH448" s="3"/>
      <c r="AI448" s="3"/>
      <c r="AJ448" s="3"/>
      <c r="AK448" s="3"/>
      <c r="AL448" s="3"/>
      <c r="AM448" s="3"/>
      <c r="AN448" s="3"/>
    </row>
    <row r="449" spans="1:40" ht="18.75">
      <c r="A449" s="3"/>
      <c r="B449" s="3"/>
      <c r="C449" s="3"/>
      <c r="D449" s="3"/>
      <c r="E449" s="6"/>
      <c r="F449" s="6"/>
      <c r="G449" s="3"/>
      <c r="H449" s="3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  <c r="AB449" s="3"/>
      <c r="AC449" s="3"/>
      <c r="AD449" s="3"/>
      <c r="AE449" s="3"/>
      <c r="AF449" s="3"/>
      <c r="AG449" s="3"/>
      <c r="AH449" s="3"/>
      <c r="AI449" s="3"/>
      <c r="AJ449" s="3"/>
      <c r="AK449" s="3"/>
      <c r="AL449" s="3"/>
      <c r="AM449" s="3"/>
      <c r="AN449" s="3"/>
    </row>
    <row r="450" spans="1:40" ht="18.75">
      <c r="A450" s="3"/>
      <c r="B450" s="3"/>
      <c r="C450" s="3"/>
      <c r="D450" s="3"/>
      <c r="E450" s="6"/>
      <c r="F450" s="6"/>
      <c r="G450" s="3"/>
      <c r="H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  <c r="AB450" s="3"/>
      <c r="AC450" s="3"/>
      <c r="AD450" s="3"/>
      <c r="AE450" s="3"/>
      <c r="AF450" s="3"/>
      <c r="AG450" s="3"/>
      <c r="AH450" s="3"/>
      <c r="AI450" s="3"/>
      <c r="AJ450" s="3"/>
      <c r="AK450" s="3"/>
      <c r="AL450" s="3"/>
      <c r="AM450" s="3"/>
      <c r="AN450" s="3"/>
    </row>
    <row r="451" spans="1:40" ht="18.75">
      <c r="A451" s="3"/>
      <c r="B451" s="3"/>
      <c r="C451" s="3"/>
      <c r="D451" s="3"/>
      <c r="E451" s="6"/>
      <c r="F451" s="6"/>
      <c r="G451" s="3"/>
      <c r="H451" s="3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/>
      <c r="AB451" s="3"/>
      <c r="AC451" s="3"/>
      <c r="AD451" s="3"/>
      <c r="AE451" s="3"/>
      <c r="AF451" s="3"/>
      <c r="AG451" s="3"/>
      <c r="AH451" s="3"/>
      <c r="AI451" s="3"/>
      <c r="AJ451" s="3"/>
      <c r="AK451" s="3"/>
      <c r="AL451" s="3"/>
      <c r="AM451" s="3"/>
      <c r="AN451" s="3"/>
    </row>
    <row r="452" spans="1:40" ht="18.75">
      <c r="A452" s="3"/>
      <c r="B452" s="3"/>
      <c r="C452" s="3"/>
      <c r="D452" s="3"/>
      <c r="E452" s="6"/>
      <c r="F452" s="6"/>
      <c r="G452" s="3"/>
      <c r="H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  <c r="AB452" s="3"/>
      <c r="AC452" s="3"/>
      <c r="AD452" s="3"/>
      <c r="AE452" s="3"/>
      <c r="AF452" s="3"/>
      <c r="AG452" s="3"/>
      <c r="AH452" s="3"/>
      <c r="AI452" s="3"/>
      <c r="AJ452" s="3"/>
      <c r="AK452" s="3"/>
      <c r="AL452" s="3"/>
      <c r="AM452" s="3"/>
      <c r="AN452" s="3"/>
    </row>
    <row r="453" spans="1:40" ht="18.75">
      <c r="A453" s="3"/>
      <c r="B453" s="3"/>
      <c r="C453" s="3"/>
      <c r="D453" s="3"/>
      <c r="E453" s="6"/>
      <c r="F453" s="6"/>
      <c r="G453" s="3"/>
      <c r="H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  <c r="AB453" s="3"/>
      <c r="AC453" s="3"/>
      <c r="AD453" s="3"/>
      <c r="AE453" s="3"/>
      <c r="AF453" s="3"/>
      <c r="AG453" s="3"/>
      <c r="AH453" s="3"/>
      <c r="AI453" s="3"/>
      <c r="AJ453" s="3"/>
      <c r="AK453" s="3"/>
      <c r="AL453" s="3"/>
      <c r="AM453" s="3"/>
      <c r="AN453" s="3"/>
    </row>
    <row r="454" spans="1:40" ht="18.75">
      <c r="A454" s="3"/>
      <c r="B454" s="3"/>
      <c r="C454" s="3"/>
      <c r="D454" s="3"/>
      <c r="E454" s="6"/>
      <c r="F454" s="6"/>
      <c r="G454" s="3"/>
      <c r="H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  <c r="AB454" s="3"/>
      <c r="AC454" s="3"/>
      <c r="AD454" s="3"/>
      <c r="AE454" s="3"/>
      <c r="AF454" s="3"/>
      <c r="AG454" s="3"/>
      <c r="AH454" s="3"/>
      <c r="AI454" s="3"/>
      <c r="AJ454" s="3"/>
      <c r="AK454" s="3"/>
      <c r="AL454" s="3"/>
      <c r="AM454" s="3"/>
      <c r="AN454" s="3"/>
    </row>
    <row r="455" spans="1:40" ht="18.75">
      <c r="A455" s="3"/>
      <c r="B455" s="3"/>
      <c r="C455" s="3"/>
      <c r="D455" s="3"/>
      <c r="E455" s="6"/>
      <c r="F455" s="6"/>
      <c r="G455" s="3"/>
      <c r="H455" s="3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  <c r="AB455" s="3"/>
      <c r="AC455" s="3"/>
      <c r="AD455" s="3"/>
      <c r="AE455" s="3"/>
      <c r="AF455" s="3"/>
      <c r="AG455" s="3"/>
      <c r="AH455" s="3"/>
      <c r="AI455" s="3"/>
      <c r="AJ455" s="3"/>
      <c r="AK455" s="3"/>
      <c r="AL455" s="3"/>
      <c r="AM455" s="3"/>
      <c r="AN455" s="3"/>
    </row>
    <row r="456" spans="1:40" ht="18.75">
      <c r="A456" s="3"/>
      <c r="B456" s="3"/>
      <c r="C456" s="3"/>
      <c r="D456" s="3"/>
      <c r="E456" s="6"/>
      <c r="F456" s="6"/>
      <c r="G456" s="3"/>
      <c r="H456" s="3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  <c r="AB456" s="3"/>
      <c r="AC456" s="3"/>
      <c r="AD456" s="3"/>
      <c r="AE456" s="3"/>
      <c r="AF456" s="3"/>
      <c r="AG456" s="3"/>
      <c r="AH456" s="3"/>
      <c r="AI456" s="3"/>
      <c r="AJ456" s="3"/>
      <c r="AK456" s="3"/>
      <c r="AL456" s="3"/>
      <c r="AM456" s="3"/>
      <c r="AN456" s="3"/>
    </row>
    <row r="457" spans="1:40" ht="18.75">
      <c r="A457" s="3"/>
      <c r="B457" s="3"/>
      <c r="C457" s="3"/>
      <c r="D457" s="3"/>
      <c r="E457" s="6"/>
      <c r="F457" s="6"/>
      <c r="G457" s="3"/>
      <c r="H457" s="3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  <c r="AB457" s="3"/>
      <c r="AC457" s="3"/>
      <c r="AD457" s="3"/>
      <c r="AE457" s="3"/>
      <c r="AF457" s="3"/>
      <c r="AG457" s="3"/>
      <c r="AH457" s="3"/>
      <c r="AI457" s="3"/>
      <c r="AJ457" s="3"/>
      <c r="AK457" s="3"/>
      <c r="AL457" s="3"/>
      <c r="AM457" s="3"/>
      <c r="AN457" s="3"/>
    </row>
    <row r="458" spans="1:40" ht="18.75">
      <c r="A458" s="3"/>
      <c r="B458" s="3"/>
      <c r="C458" s="3"/>
      <c r="D458" s="3"/>
      <c r="E458" s="6"/>
      <c r="F458" s="6"/>
      <c r="G458" s="3"/>
      <c r="H458" s="3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  <c r="AB458" s="3"/>
      <c r="AC458" s="3"/>
      <c r="AD458" s="3"/>
      <c r="AE458" s="3"/>
      <c r="AF458" s="3"/>
      <c r="AG458" s="3"/>
      <c r="AH458" s="3"/>
      <c r="AI458" s="3"/>
      <c r="AJ458" s="3"/>
      <c r="AK458" s="3"/>
      <c r="AL458" s="3"/>
      <c r="AM458" s="3"/>
      <c r="AN458" s="3"/>
    </row>
    <row r="459" spans="1:40" ht="18.75">
      <c r="A459" s="3"/>
      <c r="B459" s="3"/>
      <c r="C459" s="3"/>
      <c r="D459" s="3"/>
      <c r="E459" s="6"/>
      <c r="F459" s="6"/>
      <c r="G459" s="3"/>
      <c r="H459" s="3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  <c r="AB459" s="3"/>
      <c r="AC459" s="3"/>
      <c r="AD459" s="3"/>
      <c r="AE459" s="3"/>
      <c r="AF459" s="3"/>
      <c r="AG459" s="3"/>
      <c r="AH459" s="3"/>
      <c r="AI459" s="3"/>
      <c r="AJ459" s="3"/>
      <c r="AK459" s="3"/>
      <c r="AL459" s="3"/>
      <c r="AM459" s="3"/>
      <c r="AN459" s="3"/>
    </row>
    <row r="460" spans="1:40" ht="18.75">
      <c r="A460" s="3"/>
      <c r="B460" s="3"/>
      <c r="C460" s="3"/>
      <c r="D460" s="3"/>
      <c r="E460" s="6"/>
      <c r="F460" s="6"/>
      <c r="G460" s="3"/>
      <c r="H460" s="3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  <c r="AB460" s="3"/>
      <c r="AC460" s="3"/>
      <c r="AD460" s="3"/>
      <c r="AE460" s="3"/>
      <c r="AF460" s="3"/>
      <c r="AG460" s="3"/>
      <c r="AH460" s="3"/>
      <c r="AI460" s="3"/>
      <c r="AJ460" s="3"/>
      <c r="AK460" s="3"/>
      <c r="AL460" s="3"/>
      <c r="AM460" s="3"/>
      <c r="AN460" s="3"/>
    </row>
    <row r="461" spans="1:40" ht="18.75">
      <c r="A461" s="3"/>
      <c r="B461" s="3"/>
      <c r="C461" s="3"/>
      <c r="D461" s="3"/>
      <c r="E461" s="6"/>
      <c r="F461" s="6"/>
      <c r="G461" s="3"/>
      <c r="H461" s="3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  <c r="AB461" s="3"/>
      <c r="AC461" s="3"/>
      <c r="AD461" s="3"/>
      <c r="AE461" s="3"/>
      <c r="AF461" s="3"/>
      <c r="AG461" s="3"/>
      <c r="AH461" s="3"/>
      <c r="AI461" s="3"/>
      <c r="AJ461" s="3"/>
      <c r="AK461" s="3"/>
      <c r="AL461" s="3"/>
      <c r="AM461" s="3"/>
      <c r="AN461" s="3"/>
    </row>
    <row r="462" spans="1:40" ht="18.75">
      <c r="A462" s="3"/>
      <c r="B462" s="3"/>
      <c r="C462" s="3"/>
      <c r="D462" s="3"/>
      <c r="E462" s="6"/>
      <c r="F462" s="6"/>
      <c r="G462" s="3"/>
      <c r="H462" s="3"/>
      <c r="Q462" s="3"/>
      <c r="R462" s="3"/>
      <c r="S462" s="3"/>
      <c r="T462" s="3"/>
      <c r="U462" s="3"/>
      <c r="V462" s="3"/>
      <c r="W462" s="3"/>
      <c r="X462" s="3"/>
      <c r="Y462" s="3"/>
      <c r="Z462" s="3"/>
      <c r="AA462" s="3"/>
      <c r="AB462" s="3"/>
      <c r="AC462" s="3"/>
      <c r="AD462" s="3"/>
      <c r="AE462" s="3"/>
      <c r="AF462" s="3"/>
      <c r="AG462" s="3"/>
      <c r="AH462" s="3"/>
      <c r="AI462" s="3"/>
      <c r="AJ462" s="3"/>
      <c r="AK462" s="3"/>
      <c r="AL462" s="3"/>
      <c r="AM462" s="3"/>
      <c r="AN462" s="3"/>
    </row>
    <row r="463" spans="1:40" ht="18.75">
      <c r="A463" s="3"/>
      <c r="B463" s="3"/>
      <c r="C463" s="3"/>
      <c r="D463" s="3"/>
      <c r="E463" s="6"/>
      <c r="F463" s="6"/>
      <c r="G463" s="3"/>
      <c r="H463" s="3"/>
      <c r="Q463" s="3"/>
      <c r="R463" s="3"/>
      <c r="S463" s="3"/>
      <c r="T463" s="3"/>
      <c r="U463" s="3"/>
      <c r="V463" s="3"/>
      <c r="W463" s="3"/>
      <c r="X463" s="3"/>
      <c r="Y463" s="3"/>
      <c r="Z463" s="3"/>
      <c r="AA463" s="3"/>
      <c r="AB463" s="3"/>
      <c r="AC463" s="3"/>
      <c r="AD463" s="3"/>
      <c r="AE463" s="3"/>
      <c r="AF463" s="3"/>
      <c r="AG463" s="3"/>
      <c r="AH463" s="3"/>
      <c r="AI463" s="3"/>
      <c r="AJ463" s="3"/>
      <c r="AK463" s="3"/>
      <c r="AL463" s="3"/>
      <c r="AM463" s="3"/>
      <c r="AN463" s="3"/>
    </row>
    <row r="464" spans="1:40" ht="18.75">
      <c r="A464" s="3"/>
      <c r="B464" s="3"/>
      <c r="C464" s="3"/>
      <c r="D464" s="3"/>
      <c r="E464" s="6"/>
      <c r="F464" s="6"/>
      <c r="G464" s="3"/>
      <c r="H464" s="3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  <c r="AB464" s="3"/>
      <c r="AC464" s="3"/>
      <c r="AD464" s="3"/>
      <c r="AE464" s="3"/>
      <c r="AF464" s="3"/>
      <c r="AG464" s="3"/>
      <c r="AH464" s="3"/>
      <c r="AI464" s="3"/>
      <c r="AJ464" s="3"/>
      <c r="AK464" s="3"/>
      <c r="AL464" s="3"/>
      <c r="AM464" s="3"/>
      <c r="AN464" s="3"/>
    </row>
    <row r="465" spans="1:40" ht="18.75">
      <c r="A465" s="3"/>
      <c r="B465" s="3"/>
      <c r="C465" s="3"/>
      <c r="D465" s="3"/>
      <c r="E465" s="6"/>
      <c r="F465" s="6"/>
      <c r="G465" s="3"/>
      <c r="H465" s="3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  <c r="AB465" s="3"/>
      <c r="AC465" s="3"/>
      <c r="AD465" s="3"/>
      <c r="AE465" s="3"/>
      <c r="AF465" s="3"/>
      <c r="AG465" s="3"/>
      <c r="AH465" s="3"/>
      <c r="AI465" s="3"/>
      <c r="AJ465" s="3"/>
      <c r="AK465" s="3"/>
      <c r="AL465" s="3"/>
      <c r="AM465" s="3"/>
      <c r="AN465" s="3"/>
    </row>
    <row r="466" spans="1:40" ht="18.75">
      <c r="A466" s="3"/>
      <c r="B466" s="3"/>
      <c r="C466" s="3"/>
      <c r="D466" s="3"/>
      <c r="E466" s="6"/>
      <c r="F466" s="6"/>
      <c r="G466" s="3"/>
      <c r="H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  <c r="AB466" s="3"/>
      <c r="AC466" s="3"/>
      <c r="AD466" s="3"/>
      <c r="AE466" s="3"/>
      <c r="AF466" s="3"/>
      <c r="AG466" s="3"/>
      <c r="AH466" s="3"/>
      <c r="AI466" s="3"/>
      <c r="AJ466" s="3"/>
      <c r="AK466" s="3"/>
      <c r="AL466" s="3"/>
      <c r="AM466" s="3"/>
      <c r="AN466" s="3"/>
    </row>
    <row r="467" spans="1:40" ht="18.75">
      <c r="A467" s="3"/>
      <c r="B467" s="3"/>
      <c r="C467" s="3"/>
      <c r="D467" s="3"/>
      <c r="E467" s="6"/>
      <c r="F467" s="6"/>
      <c r="G467" s="3"/>
      <c r="H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  <c r="AB467" s="3"/>
      <c r="AC467" s="3"/>
      <c r="AD467" s="3"/>
      <c r="AE467" s="3"/>
      <c r="AF467" s="3"/>
      <c r="AG467" s="3"/>
      <c r="AH467" s="3"/>
      <c r="AI467" s="3"/>
      <c r="AJ467" s="3"/>
      <c r="AK467" s="3"/>
      <c r="AL467" s="3"/>
      <c r="AM467" s="3"/>
      <c r="AN467" s="3"/>
    </row>
    <row r="468" spans="1:40" ht="18.75">
      <c r="A468" s="3"/>
      <c r="B468" s="3"/>
      <c r="C468" s="3"/>
      <c r="D468" s="3"/>
      <c r="E468" s="6"/>
      <c r="F468" s="6"/>
      <c r="G468" s="3"/>
      <c r="H468" s="3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  <c r="AB468" s="3"/>
      <c r="AC468" s="3"/>
      <c r="AD468" s="3"/>
      <c r="AE468" s="3"/>
      <c r="AF468" s="3"/>
      <c r="AG468" s="3"/>
      <c r="AH468" s="3"/>
      <c r="AI468" s="3"/>
      <c r="AJ468" s="3"/>
      <c r="AK468" s="3"/>
      <c r="AL468" s="3"/>
      <c r="AM468" s="3"/>
      <c r="AN468" s="3"/>
    </row>
    <row r="469" spans="1:40" ht="18.75">
      <c r="A469" s="3"/>
      <c r="B469" s="3"/>
      <c r="C469" s="3"/>
      <c r="D469" s="3"/>
      <c r="E469" s="6"/>
      <c r="F469" s="6"/>
      <c r="G469" s="3"/>
      <c r="H469" s="3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3"/>
      <c r="AB469" s="3"/>
      <c r="AC469" s="3"/>
      <c r="AD469" s="3"/>
      <c r="AE469" s="3"/>
      <c r="AF469" s="3"/>
      <c r="AG469" s="3"/>
      <c r="AH469" s="3"/>
      <c r="AI469" s="3"/>
      <c r="AJ469" s="3"/>
      <c r="AK469" s="3"/>
      <c r="AL469" s="3"/>
      <c r="AM469" s="3"/>
      <c r="AN469" s="3"/>
    </row>
    <row r="470" spans="1:40" ht="18.75">
      <c r="A470" s="3"/>
      <c r="B470" s="3"/>
      <c r="C470" s="3"/>
      <c r="D470" s="3"/>
      <c r="E470" s="6"/>
      <c r="F470" s="6"/>
      <c r="G470" s="3"/>
      <c r="H470" s="3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  <c r="AB470" s="3"/>
      <c r="AC470" s="3"/>
      <c r="AD470" s="3"/>
      <c r="AE470" s="3"/>
      <c r="AF470" s="3"/>
      <c r="AG470" s="3"/>
      <c r="AH470" s="3"/>
      <c r="AI470" s="3"/>
      <c r="AJ470" s="3"/>
      <c r="AK470" s="3"/>
      <c r="AL470" s="3"/>
      <c r="AM470" s="3"/>
      <c r="AN470" s="3"/>
    </row>
    <row r="471" spans="1:40" ht="18.75">
      <c r="A471" s="3"/>
      <c r="B471" s="3"/>
      <c r="C471" s="3"/>
      <c r="D471" s="3"/>
      <c r="E471" s="6"/>
      <c r="F471" s="6"/>
      <c r="G471" s="3"/>
      <c r="H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  <c r="AB471" s="3"/>
      <c r="AC471" s="3"/>
      <c r="AD471" s="3"/>
      <c r="AE471" s="3"/>
      <c r="AF471" s="3"/>
      <c r="AG471" s="3"/>
      <c r="AH471" s="3"/>
      <c r="AI471" s="3"/>
      <c r="AJ471" s="3"/>
      <c r="AK471" s="3"/>
      <c r="AL471" s="3"/>
      <c r="AM471" s="3"/>
      <c r="AN471" s="3"/>
    </row>
    <row r="472" spans="1:40" ht="18.75">
      <c r="A472" s="3"/>
      <c r="B472" s="3"/>
      <c r="C472" s="3"/>
      <c r="D472" s="3"/>
      <c r="E472" s="6"/>
      <c r="F472" s="6"/>
      <c r="G472" s="3"/>
      <c r="H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  <c r="AB472" s="3"/>
      <c r="AC472" s="3"/>
      <c r="AD472" s="3"/>
      <c r="AE472" s="3"/>
      <c r="AF472" s="3"/>
      <c r="AG472" s="3"/>
      <c r="AH472" s="3"/>
      <c r="AI472" s="3"/>
      <c r="AJ472" s="3"/>
      <c r="AK472" s="3"/>
      <c r="AL472" s="3"/>
      <c r="AM472" s="3"/>
      <c r="AN472" s="3"/>
    </row>
    <row r="473" spans="1:40" ht="18.75">
      <c r="A473" s="3"/>
      <c r="B473" s="3"/>
      <c r="C473" s="3"/>
      <c r="D473" s="3"/>
      <c r="E473" s="6"/>
      <c r="F473" s="6"/>
      <c r="G473" s="3"/>
      <c r="H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  <c r="AB473" s="3"/>
      <c r="AC473" s="3"/>
      <c r="AD473" s="3"/>
      <c r="AE473" s="3"/>
      <c r="AF473" s="3"/>
      <c r="AG473" s="3"/>
      <c r="AH473" s="3"/>
      <c r="AI473" s="3"/>
      <c r="AJ473" s="3"/>
      <c r="AK473" s="3"/>
      <c r="AL473" s="3"/>
      <c r="AM473" s="3"/>
      <c r="AN473" s="3"/>
    </row>
    <row r="474" spans="1:40" ht="18.75">
      <c r="A474" s="3"/>
      <c r="B474" s="3"/>
      <c r="C474" s="3"/>
      <c r="D474" s="3"/>
      <c r="E474" s="6"/>
      <c r="F474" s="6"/>
      <c r="G474" s="3"/>
      <c r="H474" s="3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  <c r="AB474" s="3"/>
      <c r="AC474" s="3"/>
      <c r="AD474" s="3"/>
      <c r="AE474" s="3"/>
      <c r="AF474" s="3"/>
      <c r="AG474" s="3"/>
      <c r="AH474" s="3"/>
      <c r="AI474" s="3"/>
      <c r="AJ474" s="3"/>
      <c r="AK474" s="3"/>
      <c r="AL474" s="3"/>
      <c r="AM474" s="3"/>
      <c r="AN474" s="3"/>
    </row>
    <row r="475" spans="1:40" ht="18.75">
      <c r="A475" s="3"/>
      <c r="B475" s="3"/>
      <c r="C475" s="3"/>
      <c r="D475" s="3"/>
      <c r="E475" s="6"/>
      <c r="F475" s="6"/>
      <c r="G475" s="3"/>
      <c r="H475" s="3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  <c r="AB475" s="3"/>
      <c r="AC475" s="3"/>
      <c r="AD475" s="3"/>
      <c r="AE475" s="3"/>
      <c r="AF475" s="3"/>
      <c r="AG475" s="3"/>
      <c r="AH475" s="3"/>
      <c r="AI475" s="3"/>
      <c r="AJ475" s="3"/>
      <c r="AK475" s="3"/>
      <c r="AL475" s="3"/>
      <c r="AM475" s="3"/>
      <c r="AN475" s="3"/>
    </row>
    <row r="476" spans="1:40" ht="18.75">
      <c r="A476" s="3"/>
      <c r="B476" s="3"/>
      <c r="C476" s="3"/>
      <c r="D476" s="3"/>
      <c r="E476" s="6"/>
      <c r="F476" s="6"/>
      <c r="G476" s="3"/>
      <c r="H476" s="3"/>
      <c r="Q476" s="3"/>
      <c r="R476" s="3"/>
      <c r="S476" s="3"/>
      <c r="T476" s="3"/>
      <c r="U476" s="3"/>
      <c r="V476" s="3"/>
      <c r="W476" s="3"/>
      <c r="X476" s="3"/>
      <c r="Y476" s="3"/>
      <c r="Z476" s="3"/>
      <c r="AA476" s="3"/>
      <c r="AB476" s="3"/>
      <c r="AC476" s="3"/>
      <c r="AD476" s="3"/>
      <c r="AE476" s="3"/>
      <c r="AF476" s="3"/>
      <c r="AG476" s="3"/>
      <c r="AH476" s="3"/>
      <c r="AI476" s="3"/>
      <c r="AJ476" s="3"/>
      <c r="AK476" s="3"/>
      <c r="AL476" s="3"/>
      <c r="AM476" s="3"/>
      <c r="AN476" s="3"/>
    </row>
    <row r="477" spans="1:40" ht="18.75">
      <c r="A477" s="3"/>
      <c r="B477" s="3"/>
      <c r="C477" s="3"/>
      <c r="D477" s="3"/>
      <c r="E477" s="6"/>
      <c r="F477" s="6"/>
      <c r="G477" s="3"/>
      <c r="H477" s="3"/>
      <c r="Q477" s="3"/>
      <c r="R477" s="3"/>
      <c r="S477" s="3"/>
      <c r="T477" s="3"/>
      <c r="U477" s="3"/>
      <c r="V477" s="3"/>
      <c r="W477" s="3"/>
      <c r="X477" s="3"/>
      <c r="Y477" s="3"/>
      <c r="Z477" s="3"/>
      <c r="AA477" s="3"/>
      <c r="AB477" s="3"/>
      <c r="AC477" s="3"/>
      <c r="AD477" s="3"/>
      <c r="AE477" s="3"/>
      <c r="AF477" s="3"/>
      <c r="AG477" s="3"/>
      <c r="AH477" s="3"/>
      <c r="AI477" s="3"/>
      <c r="AJ477" s="3"/>
      <c r="AK477" s="3"/>
      <c r="AL477" s="3"/>
      <c r="AM477" s="3"/>
      <c r="AN477" s="3"/>
    </row>
    <row r="478" spans="1:40" ht="18.75">
      <c r="A478" s="3"/>
      <c r="B478" s="3"/>
      <c r="C478" s="3"/>
      <c r="D478" s="3"/>
      <c r="E478" s="6"/>
      <c r="F478" s="6"/>
      <c r="G478" s="3"/>
      <c r="H478" s="3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  <c r="AB478" s="3"/>
      <c r="AC478" s="3"/>
      <c r="AD478" s="3"/>
      <c r="AE478" s="3"/>
      <c r="AF478" s="3"/>
      <c r="AG478" s="3"/>
      <c r="AH478" s="3"/>
      <c r="AI478" s="3"/>
      <c r="AJ478" s="3"/>
      <c r="AK478" s="3"/>
      <c r="AL478" s="3"/>
      <c r="AM478" s="3"/>
      <c r="AN478" s="3"/>
    </row>
    <row r="479" spans="1:40" ht="18.75">
      <c r="A479" s="3"/>
      <c r="B479" s="3"/>
      <c r="C479" s="3"/>
      <c r="D479" s="3"/>
      <c r="E479" s="6"/>
      <c r="F479" s="6"/>
      <c r="G479" s="3"/>
      <c r="H479" s="3"/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3"/>
      <c r="AB479" s="3"/>
      <c r="AC479" s="3"/>
      <c r="AD479" s="3"/>
      <c r="AE479" s="3"/>
      <c r="AF479" s="3"/>
      <c r="AG479" s="3"/>
      <c r="AH479" s="3"/>
      <c r="AI479" s="3"/>
      <c r="AJ479" s="3"/>
      <c r="AK479" s="3"/>
      <c r="AL479" s="3"/>
      <c r="AM479" s="3"/>
      <c r="AN479" s="3"/>
    </row>
    <row r="480" spans="1:40" ht="18.75">
      <c r="A480" s="3"/>
      <c r="B480" s="3"/>
      <c r="C480" s="3"/>
      <c r="D480" s="3"/>
      <c r="E480" s="6"/>
      <c r="F480" s="6"/>
      <c r="G480" s="3"/>
      <c r="H480" s="3"/>
      <c r="Q480" s="3"/>
      <c r="R480" s="3"/>
      <c r="S480" s="3"/>
      <c r="T480" s="3"/>
      <c r="U480" s="3"/>
      <c r="V480" s="3"/>
      <c r="W480" s="3"/>
      <c r="X480" s="3"/>
      <c r="Y480" s="3"/>
      <c r="Z480" s="3"/>
      <c r="AA480" s="3"/>
      <c r="AB480" s="3"/>
      <c r="AC480" s="3"/>
      <c r="AD480" s="3"/>
      <c r="AE480" s="3"/>
      <c r="AF480" s="3"/>
      <c r="AG480" s="3"/>
      <c r="AH480" s="3"/>
      <c r="AI480" s="3"/>
      <c r="AJ480" s="3"/>
      <c r="AK480" s="3"/>
      <c r="AL480" s="3"/>
      <c r="AM480" s="3"/>
      <c r="AN480" s="3"/>
    </row>
    <row r="481" spans="1:40" ht="18.75">
      <c r="A481" s="3"/>
      <c r="B481" s="3"/>
      <c r="C481" s="3"/>
      <c r="D481" s="3"/>
      <c r="E481" s="6"/>
      <c r="F481" s="6"/>
      <c r="G481" s="3"/>
      <c r="H481" s="3"/>
      <c r="Q481" s="3"/>
      <c r="R481" s="3"/>
      <c r="S481" s="3"/>
      <c r="T481" s="3"/>
      <c r="U481" s="3"/>
      <c r="V481" s="3"/>
      <c r="W481" s="3"/>
      <c r="X481" s="3"/>
      <c r="Y481" s="3"/>
      <c r="Z481" s="3"/>
      <c r="AA481" s="3"/>
      <c r="AB481" s="3"/>
      <c r="AC481" s="3"/>
      <c r="AD481" s="3"/>
      <c r="AE481" s="3"/>
      <c r="AF481" s="3"/>
      <c r="AG481" s="3"/>
      <c r="AH481" s="3"/>
      <c r="AI481" s="3"/>
      <c r="AJ481" s="3"/>
      <c r="AK481" s="3"/>
      <c r="AL481" s="3"/>
      <c r="AM481" s="3"/>
      <c r="AN481" s="3"/>
    </row>
    <row r="482" spans="1:40" ht="18.75">
      <c r="A482" s="3"/>
      <c r="B482" s="3"/>
      <c r="C482" s="3"/>
      <c r="D482" s="3"/>
      <c r="E482" s="6"/>
      <c r="F482" s="6"/>
      <c r="G482" s="3"/>
      <c r="H482" s="3"/>
      <c r="Q482" s="3"/>
      <c r="R482" s="3"/>
      <c r="S482" s="3"/>
      <c r="T482" s="3"/>
      <c r="U482" s="3"/>
      <c r="V482" s="3"/>
      <c r="W482" s="3"/>
      <c r="X482" s="3"/>
      <c r="Y482" s="3"/>
      <c r="Z482" s="3"/>
      <c r="AA482" s="3"/>
      <c r="AB482" s="3"/>
      <c r="AC482" s="3"/>
      <c r="AD482" s="3"/>
      <c r="AE482" s="3"/>
      <c r="AF482" s="3"/>
      <c r="AG482" s="3"/>
      <c r="AH482" s="3"/>
      <c r="AI482" s="3"/>
      <c r="AJ482" s="3"/>
      <c r="AK482" s="3"/>
      <c r="AL482" s="3"/>
      <c r="AM482" s="3"/>
      <c r="AN482" s="3"/>
    </row>
    <row r="483" spans="1:40" ht="18.75">
      <c r="A483" s="3"/>
      <c r="B483" s="3"/>
      <c r="C483" s="3"/>
      <c r="D483" s="3"/>
      <c r="E483" s="6"/>
      <c r="F483" s="6"/>
      <c r="G483" s="3"/>
      <c r="H483" s="3"/>
      <c r="Q483" s="3"/>
      <c r="R483" s="3"/>
      <c r="S483" s="3"/>
      <c r="T483" s="3"/>
      <c r="U483" s="3"/>
      <c r="V483" s="3"/>
      <c r="W483" s="3"/>
      <c r="X483" s="3"/>
      <c r="Y483" s="3"/>
      <c r="Z483" s="3"/>
      <c r="AA483" s="3"/>
      <c r="AB483" s="3"/>
      <c r="AC483" s="3"/>
      <c r="AD483" s="3"/>
      <c r="AE483" s="3"/>
      <c r="AF483" s="3"/>
      <c r="AG483" s="3"/>
      <c r="AH483" s="3"/>
      <c r="AI483" s="3"/>
      <c r="AJ483" s="3"/>
      <c r="AK483" s="3"/>
      <c r="AL483" s="3"/>
      <c r="AM483" s="3"/>
      <c r="AN483" s="3"/>
    </row>
  </sheetData>
  <sheetProtection/>
  <mergeCells count="96">
    <mergeCell ref="A80:P80"/>
    <mergeCell ref="A82:P82"/>
    <mergeCell ref="A113:P113"/>
    <mergeCell ref="A84:P84"/>
    <mergeCell ref="A65:P65"/>
    <mergeCell ref="A33:P33"/>
    <mergeCell ref="A49:P49"/>
    <mergeCell ref="A76:P76"/>
    <mergeCell ref="A78:P78"/>
    <mergeCell ref="A47:P47"/>
    <mergeCell ref="A67:P67"/>
    <mergeCell ref="A22:P22"/>
    <mergeCell ref="A24:P24"/>
    <mergeCell ref="A20:P20"/>
    <mergeCell ref="A16:P16"/>
    <mergeCell ref="A12:P12"/>
    <mergeCell ref="A14:P14"/>
    <mergeCell ref="A99:P99"/>
    <mergeCell ref="A95:P95"/>
    <mergeCell ref="A45:P45"/>
    <mergeCell ref="A61:P61"/>
    <mergeCell ref="A41:P41"/>
    <mergeCell ref="A70:P70"/>
    <mergeCell ref="F5:F6"/>
    <mergeCell ref="O5:O6"/>
    <mergeCell ref="M5:M6"/>
    <mergeCell ref="H4:J4"/>
    <mergeCell ref="H5:H6"/>
    <mergeCell ref="E4:G4"/>
    <mergeCell ref="C4:C6"/>
    <mergeCell ref="P5:P6"/>
    <mergeCell ref="E3:P3"/>
    <mergeCell ref="K5:K6"/>
    <mergeCell ref="J5:J6"/>
    <mergeCell ref="N5:N6"/>
    <mergeCell ref="N4:P4"/>
    <mergeCell ref="K4:M4"/>
    <mergeCell ref="E5:E6"/>
    <mergeCell ref="L5:L6"/>
    <mergeCell ref="A116:P116"/>
    <mergeCell ref="A187:P187"/>
    <mergeCell ref="A1:P1"/>
    <mergeCell ref="A2:P2"/>
    <mergeCell ref="G5:G6"/>
    <mergeCell ref="I5:I6"/>
    <mergeCell ref="A3:A6"/>
    <mergeCell ref="D4:D6"/>
    <mergeCell ref="B3:D3"/>
    <mergeCell ref="B4:B6"/>
    <mergeCell ref="A158:P158"/>
    <mergeCell ref="A156:P156"/>
    <mergeCell ref="A51:P51"/>
    <mergeCell ref="A200:P200"/>
    <mergeCell ref="A91:P91"/>
    <mergeCell ref="A167:P167"/>
    <mergeCell ref="A150:P150"/>
    <mergeCell ref="A148:P148"/>
    <mergeCell ref="A198:P198"/>
    <mergeCell ref="A194:P194"/>
    <mergeCell ref="GV137:HL137"/>
    <mergeCell ref="HM137:IC137"/>
    <mergeCell ref="Q137:AG137"/>
    <mergeCell ref="AH137:AX137"/>
    <mergeCell ref="AY137:BO137"/>
    <mergeCell ref="GE137:GU137"/>
    <mergeCell ref="EF137:EV137"/>
    <mergeCell ref="A31:P31"/>
    <mergeCell ref="A55:P55"/>
    <mergeCell ref="A103:P103"/>
    <mergeCell ref="A118:P118"/>
    <mergeCell ref="A120:P120"/>
    <mergeCell ref="A154:P154"/>
    <mergeCell ref="A107:P107"/>
    <mergeCell ref="A125:P125"/>
    <mergeCell ref="A122:P122"/>
    <mergeCell ref="A74:P74"/>
    <mergeCell ref="A37:P37"/>
    <mergeCell ref="A179:P179"/>
    <mergeCell ref="A130:P130"/>
    <mergeCell ref="A132:P132"/>
    <mergeCell ref="ID137:IT137"/>
    <mergeCell ref="BP137:CF137"/>
    <mergeCell ref="CG137:CW137"/>
    <mergeCell ref="CX137:DN137"/>
    <mergeCell ref="DO137:EE137"/>
    <mergeCell ref="A165:P165"/>
    <mergeCell ref="A190:P190"/>
    <mergeCell ref="A183:P183"/>
    <mergeCell ref="FN137:GD137"/>
    <mergeCell ref="A169:P169"/>
    <mergeCell ref="A141:P141"/>
    <mergeCell ref="A139:P139"/>
    <mergeCell ref="EW137:FM137"/>
    <mergeCell ref="A137:P137"/>
    <mergeCell ref="A163:P163"/>
    <mergeCell ref="A146:P146"/>
  </mergeCells>
  <printOptions horizontalCentered="1"/>
  <pageMargins left="0.1968503937007874" right="0.1968503937007874" top="0.1968503937007874" bottom="0.1968503937007874" header="0.11811023622047245" footer="0.11811023622047245"/>
  <pageSetup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X197"/>
  <sheetViews>
    <sheetView zoomScalePageLayoutView="0" workbookViewId="0" topLeftCell="A1">
      <selection activeCell="F1" sqref="F1"/>
    </sheetView>
  </sheetViews>
  <sheetFormatPr defaultColWidth="9.00390625" defaultRowHeight="12.75"/>
  <cols>
    <col min="1" max="24" width="9.125" style="4" customWidth="1"/>
    <col min="25" max="16384" width="9.125" style="3" customWidth="1"/>
  </cols>
  <sheetData>
    <row r="1" ht="17.25" customHeight="1"/>
    <row r="2" spans="1:24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</row>
    <row r="3" spans="1:24" ht="12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</row>
    <row r="4" spans="1:24" ht="12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</row>
    <row r="5" spans="1:24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</row>
    <row r="6" spans="1:24" ht="12.7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</row>
    <row r="7" spans="1:24" ht="12.7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</row>
    <row r="8" spans="1:24" ht="12.7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</row>
    <row r="9" spans="1:24" ht="12.7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</row>
    <row r="10" spans="1:24" ht="12.7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</row>
    <row r="11" spans="1:24" ht="12.7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</row>
    <row r="12" spans="1:24" ht="12.7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</row>
    <row r="13" spans="1:24" ht="12.7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</row>
    <row r="14" spans="1:24" ht="12.7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</row>
    <row r="15" spans="1:24" ht="12.7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</row>
    <row r="16" spans="1:24" ht="12.7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</row>
    <row r="17" spans="1:24" ht="12.7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</row>
    <row r="18" spans="1:24" ht="12.7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</row>
    <row r="19" spans="1:24" ht="12.7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</row>
    <row r="20" spans="1:24" ht="12.7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</row>
    <row r="21" spans="1:24" ht="12.7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</row>
    <row r="22" spans="1:24" ht="12.7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</row>
    <row r="23" spans="1:24" ht="12.7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</row>
    <row r="24" spans="1:24" ht="12.7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</row>
    <row r="25" spans="1:24" ht="12.7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</row>
    <row r="26" spans="1:24" ht="12.7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</row>
    <row r="27" spans="1:24" ht="12.7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</row>
    <row r="28" spans="1:24" ht="12.7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</row>
    <row r="29" spans="1:24" ht="12.7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</row>
    <row r="30" spans="1:24" ht="12.7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</row>
    <row r="31" spans="1:24" ht="12.7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</row>
    <row r="32" spans="1:24" ht="12.7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</row>
    <row r="33" spans="1:24" ht="12.7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</row>
    <row r="34" spans="1:24" ht="12.7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</row>
    <row r="35" spans="1:24" ht="12.7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</row>
    <row r="36" spans="1:24" ht="12.7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</row>
    <row r="37" spans="1:24" ht="12.7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</row>
    <row r="38" spans="1:24" ht="12.7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</row>
    <row r="39" spans="1:24" ht="12.7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</row>
    <row r="40" spans="1:24" ht="12.7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</row>
    <row r="41" spans="1:24" ht="12.7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</row>
    <row r="42" spans="1:24" ht="12.7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</row>
    <row r="43" spans="1:24" ht="12.7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</row>
    <row r="44" spans="1:24" ht="12.7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</row>
    <row r="45" spans="1:24" ht="12.7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</row>
    <row r="46" spans="1:24" ht="12.7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</row>
    <row r="47" spans="1:24" ht="12.7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</row>
    <row r="48" spans="1:24" ht="12.7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</row>
    <row r="49" spans="1:24" ht="12.7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</row>
    <row r="50" spans="1:24" ht="12.7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</row>
    <row r="51" spans="1:24" ht="12.7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</row>
    <row r="52" spans="1:24" ht="12.7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</row>
    <row r="53" spans="1:24" ht="12.7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</row>
    <row r="54" spans="1:24" ht="12.7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</row>
    <row r="55" spans="1:24" ht="12.7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</row>
    <row r="56" spans="1:24" ht="12.7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</row>
    <row r="57" spans="1:24" ht="12.7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</row>
    <row r="58" spans="1:24" ht="12.7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</row>
    <row r="59" spans="1:24" ht="12.7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</row>
    <row r="60" spans="1:24" ht="12.7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</row>
    <row r="61" spans="1:24" ht="12.7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</row>
    <row r="62" spans="1:24" ht="12.7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</row>
    <row r="63" spans="1:24" ht="12.7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</row>
    <row r="64" spans="1:24" ht="12.7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</row>
    <row r="65" spans="1:24" ht="12.7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</row>
    <row r="66" spans="1:24" ht="12.7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</row>
    <row r="67" spans="1:24" ht="12.7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</row>
    <row r="68" spans="1:24" ht="12.7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</row>
    <row r="69" spans="1:24" ht="12.7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</row>
    <row r="70" spans="1:24" ht="12.7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</row>
    <row r="71" spans="1:24" ht="12.7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</row>
    <row r="72" spans="1:24" ht="12.7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</row>
    <row r="73" spans="1:24" ht="12.7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</row>
    <row r="74" spans="1:24" ht="12.7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</row>
    <row r="75" spans="1:24" ht="12.7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</row>
    <row r="76" spans="1:24" ht="12.7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</row>
    <row r="77" spans="1:24" ht="12.7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</row>
    <row r="78" spans="1:24" ht="12.7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</row>
    <row r="79" spans="1:24" ht="12.7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</row>
    <row r="80" spans="1:24" ht="12.7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</row>
    <row r="81" spans="1:24" ht="12.7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</row>
    <row r="82" spans="1:24" ht="12.7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</row>
    <row r="83" spans="1:24" ht="12.7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</row>
    <row r="84" spans="1:24" ht="12.7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</row>
    <row r="85" spans="1:24" ht="12.7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</row>
    <row r="86" spans="1:24" ht="12.7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</row>
    <row r="87" spans="1:24" ht="12.7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</row>
    <row r="88" spans="1:24" ht="12.7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</row>
    <row r="89" spans="1:24" ht="12.7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</row>
    <row r="90" spans="1:24" ht="12.7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</row>
    <row r="91" spans="1:24" ht="12.7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</row>
    <row r="92" spans="1:24" ht="12.7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</row>
    <row r="93" spans="1:24" ht="12.7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</row>
    <row r="94" spans="1:24" ht="12.7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</row>
    <row r="95" spans="1:24" ht="12.7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</row>
    <row r="96" spans="1:24" ht="12.7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</row>
    <row r="97" spans="1:24" ht="12.7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</row>
    <row r="98" spans="1:24" ht="12.7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</row>
    <row r="99" spans="1:24" ht="12.7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</row>
    <row r="100" spans="1:24" ht="12.7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</row>
    <row r="101" spans="1:24" ht="12.7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</row>
    <row r="102" spans="1:24" ht="12.7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</row>
    <row r="103" spans="1:24" ht="12.7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</row>
    <row r="104" spans="1:24" ht="12.7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</row>
    <row r="105" spans="1:24" ht="12.7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</row>
    <row r="106" spans="1:24" ht="12.7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</row>
    <row r="107" spans="1:24" ht="12.7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</row>
    <row r="108" spans="1:24" ht="12.7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</row>
    <row r="109" spans="1:24" ht="12.7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</row>
    <row r="110" spans="1:24" ht="12.7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</row>
    <row r="111" spans="1:24" ht="12.7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</row>
    <row r="112" spans="1:24" ht="12.7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</row>
    <row r="113" spans="1:24" ht="12.7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</row>
    <row r="114" spans="1:24" ht="12.7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</row>
    <row r="115" spans="1:24" ht="12.7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</row>
    <row r="116" spans="1:24" ht="12.7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</row>
    <row r="117" spans="1:24" ht="12.7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</row>
    <row r="118" spans="1:24" ht="12.7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</row>
    <row r="119" spans="1:24" ht="12.7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</row>
    <row r="120" spans="1:24" ht="12.7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</row>
    <row r="121" spans="1:24" ht="12.7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</row>
    <row r="122" spans="1:24" ht="12.7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</row>
    <row r="123" spans="1:24" ht="12.7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</row>
    <row r="124" spans="1:24" ht="12.7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</row>
    <row r="125" spans="1:24" ht="12.7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</row>
    <row r="126" spans="1:24" ht="12.7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</row>
    <row r="127" spans="1:24" ht="12.7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</row>
    <row r="128" spans="1:24" ht="12.7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</row>
    <row r="129" spans="1:24" ht="12.7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</row>
    <row r="130" spans="1:24" ht="12.7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</row>
    <row r="131" spans="1:24" ht="12.7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</row>
    <row r="132" spans="1:24" ht="12.7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</row>
    <row r="133" spans="1:24" ht="12.7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</row>
    <row r="134" spans="1:24" ht="12.7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</row>
    <row r="135" spans="1:24" ht="12.7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</row>
    <row r="136" spans="1:24" ht="12.7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</row>
    <row r="137" spans="1:24" ht="12.7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</row>
    <row r="138" spans="1:24" ht="12.7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</row>
    <row r="139" spans="1:24" ht="12.7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</row>
    <row r="140" spans="1:24" ht="12.7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</row>
    <row r="141" spans="1:24" ht="12.7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</row>
    <row r="142" spans="1:24" ht="12.7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</row>
    <row r="143" spans="1:24" ht="12.7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</row>
    <row r="144" spans="1:24" ht="12.7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</row>
    <row r="145" spans="1:24" ht="12.7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</row>
    <row r="146" spans="1:24" ht="12.7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</row>
    <row r="147" spans="1:24" ht="12.7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</row>
    <row r="148" spans="1:24" ht="12.7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</row>
    <row r="149" spans="1:24" ht="12.7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</row>
    <row r="150" spans="1:24" ht="12.7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</row>
    <row r="151" spans="1:24" ht="12.7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</row>
    <row r="152" spans="1:24" ht="12.7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</row>
    <row r="153" spans="1:24" ht="12.7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</row>
    <row r="154" spans="1:24" ht="12.7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</row>
    <row r="155" spans="1:24" ht="12.7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</row>
    <row r="156" spans="1:24" ht="12.7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</row>
    <row r="157" spans="1:24" ht="12.7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</row>
    <row r="158" spans="1:24" ht="12.7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</row>
    <row r="159" spans="1:24" ht="12.7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</row>
    <row r="160" spans="1:24" ht="12.7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</row>
    <row r="161" spans="1:24" ht="12.7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</row>
    <row r="162" spans="1:24" ht="12.7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</row>
    <row r="163" spans="1:24" ht="12.7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</row>
    <row r="164" spans="1:24" ht="12.7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</row>
    <row r="165" spans="1:24" ht="12.7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</row>
    <row r="166" spans="1:24" ht="12.7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</row>
    <row r="167" spans="1:24" ht="12.7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</row>
    <row r="168" spans="1:24" ht="12.7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</row>
    <row r="169" spans="1:24" ht="12.7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</row>
    <row r="170" spans="1:24" ht="12.7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</row>
    <row r="171" spans="1:24" ht="12.7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</row>
    <row r="172" spans="1:24" ht="12.7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</row>
    <row r="173" spans="1:24" ht="12.7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</row>
    <row r="174" spans="1:24" ht="12.7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</row>
    <row r="175" spans="1:24" ht="12.7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</row>
    <row r="176" spans="1:24" ht="12.7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</row>
    <row r="177" spans="1:24" ht="12.7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</row>
    <row r="178" spans="1:24" ht="12.7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</row>
    <row r="179" spans="1:24" ht="12.7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</row>
    <row r="180" spans="1:24" ht="12.7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</row>
    <row r="181" spans="1:24" ht="12.7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</row>
    <row r="182" spans="1:24" ht="12.7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</row>
    <row r="183" spans="1:24" ht="12.7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</row>
    <row r="184" spans="1:24" ht="12.7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</row>
    <row r="185" spans="1:24" ht="12.7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</row>
    <row r="186" spans="1:24" ht="12.7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</row>
    <row r="187" spans="1:24" ht="12.7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</row>
    <row r="188" spans="1:24" ht="12.7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</row>
    <row r="189" spans="1:24" ht="12.7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</row>
    <row r="190" spans="1:24" ht="12.7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</row>
    <row r="191" spans="1:24" ht="12.7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</row>
    <row r="192" spans="1:24" ht="12.7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</row>
    <row r="193" spans="1:24" ht="12.7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</row>
    <row r="194" spans="1:24" ht="12.7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</row>
    <row r="195" spans="1:24" ht="12.7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</row>
    <row r="196" spans="1:24" ht="12.7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</row>
    <row r="197" spans="1:24" ht="12.7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zoomScalePageLayoutView="0" workbookViewId="0" topLeftCell="A1">
      <selection activeCell="B7" sqref="B7"/>
    </sheetView>
  </sheetViews>
  <sheetFormatPr defaultColWidth="9.00390625" defaultRowHeight="12.75"/>
  <cols>
    <col min="1" max="1" width="9.125" style="9" customWidth="1"/>
    <col min="2" max="23" width="9.125" style="8" customWidth="1"/>
    <col min="24" max="16384" width="9.125" style="9" customWidth="1"/>
  </cols>
  <sheetData/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 4eva!!!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seliverstova</dc:creator>
  <cp:keywords/>
  <dc:description/>
  <cp:lastModifiedBy>Анпилогова Ольга Владимировна</cp:lastModifiedBy>
  <cp:lastPrinted>2012-04-05T10:42:25Z</cp:lastPrinted>
  <dcterms:created xsi:type="dcterms:W3CDTF">2004-09-01T13:02:59Z</dcterms:created>
  <dcterms:modified xsi:type="dcterms:W3CDTF">2013-04-08T13:34:23Z</dcterms:modified>
  <cp:category/>
  <cp:version/>
  <cp:contentType/>
  <cp:contentStatus/>
</cp:coreProperties>
</file>